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dc0000ovant002\_smt\Ulohy\ROČNÍ PLÁN AKCÍ SMTxxxxx\2020\Oprava MO O.hl.n. - L 0,270+L267,240\Zadávací dokumentace\"/>
    </mc:Choice>
  </mc:AlternateContent>
  <bookViews>
    <workbookView xWindow="0" yWindow="0" windowWidth="11490" windowHeight="4545"/>
  </bookViews>
  <sheets>
    <sheet name="SO01 O.Střed" sheetId="3" r:id="rId1"/>
    <sheet name="SO 01 O.Svinov" sheetId="4" r:id="rId2"/>
    <sheet name="SO02 O.Svinov+Bohumín" sheetId="5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4" i="5" l="1"/>
  <c r="J52" i="5"/>
  <c r="J51" i="5"/>
  <c r="J50" i="5"/>
  <c r="J49" i="5"/>
  <c r="J54" i="5" s="1"/>
  <c r="F43" i="5"/>
  <c r="J41" i="5"/>
  <c r="J40" i="5"/>
  <c r="J39" i="5"/>
  <c r="J38" i="5"/>
  <c r="J43" i="5" s="1"/>
  <c r="J30" i="5"/>
  <c r="J29" i="5"/>
  <c r="J28" i="5"/>
  <c r="J27" i="5"/>
  <c r="J26" i="5"/>
  <c r="J32" i="5" s="1"/>
  <c r="J25" i="5"/>
  <c r="J13" i="5"/>
  <c r="J12" i="5"/>
  <c r="J11" i="5"/>
  <c r="J10" i="5"/>
  <c r="J9" i="5"/>
  <c r="J8" i="5"/>
  <c r="J15" i="5" s="1"/>
  <c r="H63" i="4" l="1"/>
  <c r="I63" i="4"/>
  <c r="H60" i="3"/>
  <c r="I60" i="3"/>
  <c r="P52" i="4" l="1"/>
  <c r="O52" i="4"/>
  <c r="P50" i="4"/>
  <c r="O50" i="4"/>
  <c r="N44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I57" i="3"/>
  <c r="H57" i="3"/>
  <c r="D45" i="3"/>
  <c r="N48" i="4" l="1"/>
  <c r="F47" i="4"/>
  <c r="F44" i="4"/>
  <c r="F43" i="4"/>
  <c r="F49" i="3"/>
  <c r="F46" i="3"/>
  <c r="I50" i="4" l="1"/>
  <c r="H50" i="4"/>
  <c r="N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I51" i="3" l="1"/>
  <c r="H51" i="3"/>
</calcChain>
</file>

<file path=xl/sharedStrings.xml><?xml version="1.0" encoding="utf-8"?>
<sst xmlns="http://schemas.openxmlformats.org/spreadsheetml/2006/main" count="175" uniqueCount="116">
  <si>
    <t>výška</t>
  </si>
  <si>
    <t>šířka</t>
  </si>
  <si>
    <t>násobek</t>
  </si>
  <si>
    <t>stojina 1 vnitřní plochy skl. výplně</t>
  </si>
  <si>
    <t>stojina 2 vnitřní plochy skl. výplně</t>
  </si>
  <si>
    <t>stojina 1 vnitřní a vnější plocha</t>
  </si>
  <si>
    <t>stojina 2 vnitřní a vnější plocha</t>
  </si>
  <si>
    <t>stojina 3 vnitřní plochy skl. výplně</t>
  </si>
  <si>
    <t>stojina 3 vnitřní a vnější plocha</t>
  </si>
  <si>
    <t>stojina 4 vnitřní plochy skl. výplně</t>
  </si>
  <si>
    <t>stojina 4 vnitřní a vnější plocha</t>
  </si>
  <si>
    <t>stojina 5 vnitřní plochy skl. výplně</t>
  </si>
  <si>
    <t>stojina 5 vnitřní a vnější plocha</t>
  </si>
  <si>
    <t>ocelová výztuha 6 vnitřní a vnější plocha</t>
  </si>
  <si>
    <t>ocelová výztuha 6 vnitřní plochy skl.výplně</t>
  </si>
  <si>
    <t>ocelová výztuha 7 vnitřní plochy skl.výplně</t>
  </si>
  <si>
    <t>ocelová výztuha 7 vnitřní a vnější plocha</t>
  </si>
  <si>
    <t>ocelová výztuha 8 vnitřní plochy skl.výplně</t>
  </si>
  <si>
    <t>ocelová výztuha 8 vnitřní a vnější plocha</t>
  </si>
  <si>
    <t>stojina 9 vnitřní plochy skl. výplně</t>
  </si>
  <si>
    <t>stojina 9 vnitřní a vnější plocha</t>
  </si>
  <si>
    <t>ocelová výztuha 10 vnitřní plochy skl.výplně</t>
  </si>
  <si>
    <t>ocelová výztuha 10 vnitřní a vnější plocha</t>
  </si>
  <si>
    <t>ocelová výztuha 11 vnitřní plochy skl.výplně</t>
  </si>
  <si>
    <t>ocelová výztuha 11 vnitřní a vnější plocha</t>
  </si>
  <si>
    <t>ocelová výztuha 12 vnitřní plochy skl.výplně</t>
  </si>
  <si>
    <t>ocelová výztuha 12 vnitřní a vnější plocha</t>
  </si>
  <si>
    <t>stojina 13 vnitřní plochy skl. výplně</t>
  </si>
  <si>
    <t>stojina 13 vnitřní a vnější plocha</t>
  </si>
  <si>
    <t>stojina 14 vnitřní plochy skl. výplně</t>
  </si>
  <si>
    <t>stojina 14 vnitřní a vnější plocha</t>
  </si>
  <si>
    <t>ocelová výztuha 16 vnitřní plochy skl.výplně</t>
  </si>
  <si>
    <t>ocelová výztuha 16 vnitřní a vnější plocha</t>
  </si>
  <si>
    <t>stojina 15 vnitřní plochy skl. výplně</t>
  </si>
  <si>
    <t>stojina 15 vnitřní a vnější plocha</t>
  </si>
  <si>
    <t>stojina 16 vnitřní plochy skl. výplně</t>
  </si>
  <si>
    <t>stojina 16 vnitřní a vnější plocha</t>
  </si>
  <si>
    <t>stojina 17 vnitřní plochy skl. výplně</t>
  </si>
  <si>
    <t>stojina 17 vnitřní a vnější plocha</t>
  </si>
  <si>
    <t>Horní ocelový nosník vnitřní plocha skl. výplně</t>
  </si>
  <si>
    <t xml:space="preserve">Horní ocelový nosník vnější a vnitřní plocha </t>
  </si>
  <si>
    <t>Dolní ocelový nosník vnitřní plocha skl. výplně</t>
  </si>
  <si>
    <t>Středový nosník U 180 mezi 10 a 12 výztuhou</t>
  </si>
  <si>
    <t>PKO</t>
  </si>
  <si>
    <t>Vrchní nátěr</t>
  </si>
  <si>
    <t>stojina 6 vnitřní plochy skl. výplně</t>
  </si>
  <si>
    <t>stojina 6 vnitřní a vnější plocha</t>
  </si>
  <si>
    <t>stojina 7 vnitřní plochy skl. výplně</t>
  </si>
  <si>
    <t>stojina 7 vnitřní a vnější plocha</t>
  </si>
  <si>
    <t>stojina 8 vnitřní plochy skl. výplně</t>
  </si>
  <si>
    <t>stojina 8 vnitřní a vnější plocha</t>
  </si>
  <si>
    <t>stojina 10 vnitřní plochy skl. výplně</t>
  </si>
  <si>
    <t>stojina 10 vnitřní a vnější plocha</t>
  </si>
  <si>
    <t>stojina 11 vnitřní plochy skl. výplně</t>
  </si>
  <si>
    <t>stojina 11 vnitřní a vnější plocha</t>
  </si>
  <si>
    <t>stojina 12 vnitřní plochy skl. výplně</t>
  </si>
  <si>
    <t>stojina 12 vnitřní a vnější plocha</t>
  </si>
  <si>
    <t>Středový nosník U 180 mezi 8 a 12 výztuhou</t>
  </si>
  <si>
    <t>Hlavní vnější nosník schod. ramene</t>
  </si>
  <si>
    <t>nad a pod zastřešením</t>
  </si>
  <si>
    <t>Žlutočerné šrafování hlavních stojin na vstupu</t>
  </si>
  <si>
    <t>Ocelové prvky osazené v rámu skl. výplní</t>
  </si>
  <si>
    <t>Madla ( žlutá barva ) kol. 802 a 804</t>
  </si>
  <si>
    <t>Madla ( žlutá barva ) kol. 801 a 803</t>
  </si>
  <si>
    <t xml:space="preserve">Dolní ocelový nosník vnější  plocha </t>
  </si>
  <si>
    <t>Hlavní  nosník schod. Ramene - vnější plocha</t>
  </si>
  <si>
    <t>Madla  zábradlí ( žlutá barva )</t>
  </si>
  <si>
    <t>Vrchní nátěr  ( odmaštění+ vrchní vrstva)</t>
  </si>
  <si>
    <t>výška (m)</t>
  </si>
  <si>
    <t>šířka (m)</t>
  </si>
  <si>
    <t>Vrchní nátěr (m2)</t>
  </si>
  <si>
    <t>PKO   (m2)</t>
  </si>
  <si>
    <t xml:space="preserve">celkem stěna u kol.č. 802 </t>
  </si>
  <si>
    <t xml:space="preserve">celkem stěna u kol.č. 804 </t>
  </si>
  <si>
    <t xml:space="preserve">celkem stěna u kol.č. 801 </t>
  </si>
  <si>
    <t xml:space="preserve">celkem stěna u kol.č. 803 </t>
  </si>
  <si>
    <t>Nátěrová plocha schodišťové rameno  směr O. Stodolní (IV. + V. nástupiště)</t>
  </si>
  <si>
    <t>celkem PKO schodišťové rameno  směr O. Stodolní  (IV. + V. nástupiště)</t>
  </si>
  <si>
    <t xml:space="preserve">Dolní ocelový nosník vnější í plocha </t>
  </si>
  <si>
    <t>celkem PKO schodišťové rameno  směr O. Svinov  (IV. + V. nástupiště)</t>
  </si>
  <si>
    <t>PKO (ONS 14 =280 µm, v plné skladbě = mech.  očištění na PSt2+základ+mezivrstva+ vrchní vrstva)</t>
  </si>
  <si>
    <t>Nátěrová plocha schodiště směr O. Svinov stěna u kol.č 802+804</t>
  </si>
  <si>
    <t>Nátěrová plocha schodiště směr O. Svinov stěna u kol.č 801+803</t>
  </si>
  <si>
    <t>Nátěrová plocha schodiště směr O. Svinov stěna u kol.č 801</t>
  </si>
  <si>
    <t>Nátěrová plocha schodiště směr O. Svinov stěna u kol.č 803</t>
  </si>
  <si>
    <t>Nátěrová plocha schodiště směr O. Svinov stěna u kol.č 802</t>
  </si>
  <si>
    <t>Nátěrová plocha schodiště směr O. Svinov stěna u kol.č 804</t>
  </si>
  <si>
    <t>PKO schodišťové rameno  směr O. Stodolní  (IV. + V. nástupiště)</t>
  </si>
  <si>
    <t>PKO schodišťové rameno  směr O. Svinov  (IV. + V. nástupiště)</t>
  </si>
  <si>
    <t>Legenda:</t>
  </si>
  <si>
    <t>Nátěrová plocha</t>
  </si>
  <si>
    <t>Konstrukce nad zastřešením</t>
  </si>
  <si>
    <t xml:space="preserve">I. a II.. nástupiště směr O.Svinov </t>
  </si>
  <si>
    <t>Násobek</t>
  </si>
  <si>
    <t>Plocha celkem</t>
  </si>
  <si>
    <t>Stojina 1</t>
  </si>
  <si>
    <t>Stojina 2</t>
  </si>
  <si>
    <t>Stojina 3</t>
  </si>
  <si>
    <t>Stojina 4</t>
  </si>
  <si>
    <t>Hlavní nosník horní</t>
  </si>
  <si>
    <t>Hlavní nosník dolní</t>
  </si>
  <si>
    <t>Proveden pouze krycí nátěr hl. nosníků a stojin nad zastřešením</t>
  </si>
  <si>
    <t>I. a II.. nástupiště směr Bohumín</t>
  </si>
  <si>
    <t>Tmelení vnější strana nad zastřešením I. a II. nástupiště směr Ostrava Svinov</t>
  </si>
  <si>
    <t>3,22+3,03+(3,27*2)</t>
  </si>
  <si>
    <t>3,03+2,70+(6,80*2)</t>
  </si>
  <si>
    <t>2,70+1,30+2,67</t>
  </si>
  <si>
    <t>1,10+1,50</t>
  </si>
  <si>
    <t>Součet</t>
  </si>
  <si>
    <t>Tmelení vnější strana nad zastřešením I. a II. nástupiště směr Bohumín</t>
  </si>
  <si>
    <t>2,97*2+3,09*2</t>
  </si>
  <si>
    <t>2,97+2,40+(7,06*2)</t>
  </si>
  <si>
    <t>2,40+1,06+2,89</t>
  </si>
  <si>
    <t>1,06+1,50</t>
  </si>
  <si>
    <t xml:space="preserve">Tmelení z vnější stran schodišťových ramen nad zastřešením. </t>
  </si>
  <si>
    <t>(m2)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</si>
</sst>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" x14ac:knownFonts="1"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0" xfId="0" applyNumberFormat="1" applyBorder="1"/>
    <xf numFmtId="0" fontId="0" fillId="0" borderId="0" xfId="0" applyBorder="1" applyAlignment="1">
      <alignment horizontal="right"/>
    </xf>
    <xf numFmtId="0" fontId="0" fillId="0" borderId="0" xfId="0" applyFill="1" applyBorder="1"/>
    <xf numFmtId="2" fontId="0" fillId="0" borderId="5" xfId="0" applyNumberFormat="1" applyBorder="1"/>
    <xf numFmtId="0" fontId="0" fillId="0" borderId="5" xfId="0" applyBorder="1" applyAlignment="1">
      <alignment horizontal="right"/>
    </xf>
    <xf numFmtId="0" fontId="0" fillId="2" borderId="0" xfId="0" applyFill="1" applyBorder="1"/>
    <xf numFmtId="0" fontId="0" fillId="2" borderId="5" xfId="0" applyFill="1" applyBorder="1"/>
    <xf numFmtId="0" fontId="0" fillId="3" borderId="0" xfId="0" applyFill="1" applyBorder="1"/>
    <xf numFmtId="0" fontId="0" fillId="2" borderId="0" xfId="0" applyFill="1" applyBorder="1" applyAlignment="1">
      <alignment horizontal="center"/>
    </xf>
    <xf numFmtId="0" fontId="0" fillId="2" borderId="0" xfId="0" applyFill="1"/>
    <xf numFmtId="0" fontId="0" fillId="3" borderId="0" xfId="0" applyFill="1"/>
    <xf numFmtId="2" fontId="0" fillId="3" borderId="0" xfId="0" applyNumberFormat="1" applyFill="1"/>
    <xf numFmtId="2" fontId="0" fillId="3" borderId="5" xfId="0" applyNumberFormat="1" applyFill="1" applyBorder="1"/>
    <xf numFmtId="0" fontId="0" fillId="0" borderId="0" xfId="0" applyBorder="1" applyAlignment="1">
      <alignment horizontal="center" wrapText="1"/>
    </xf>
    <xf numFmtId="0" fontId="0" fillId="2" borderId="0" xfId="0" applyFill="1" applyBorder="1" applyAlignment="1">
      <alignment horizontal="center" wrapText="1"/>
    </xf>
    <xf numFmtId="0" fontId="0" fillId="3" borderId="0" xfId="0" applyFill="1" applyBorder="1" applyAlignment="1">
      <alignment horizontal="center" wrapText="1"/>
    </xf>
    <xf numFmtId="164" fontId="0" fillId="2" borderId="5" xfId="0" applyNumberFormat="1" applyFill="1" applyBorder="1"/>
    <xf numFmtId="164" fontId="0" fillId="3" borderId="5" xfId="0" applyNumberFormat="1" applyFill="1" applyBorder="1"/>
    <xf numFmtId="165" fontId="0" fillId="2" borderId="0" xfId="0" applyNumberFormat="1" applyFill="1" applyBorder="1"/>
    <xf numFmtId="165" fontId="0" fillId="3" borderId="0" xfId="0" applyNumberFormat="1" applyFill="1" applyBorder="1"/>
    <xf numFmtId="165" fontId="0" fillId="3" borderId="0" xfId="0" applyNumberFormat="1" applyFill="1"/>
    <xf numFmtId="165" fontId="0" fillId="0" borderId="0" xfId="0" applyNumberFormat="1"/>
    <xf numFmtId="0" fontId="0" fillId="0" borderId="10" xfId="0" applyBorder="1"/>
    <xf numFmtId="2" fontId="0" fillId="0" borderId="11" xfId="0" applyNumberFormat="1" applyBorder="1"/>
    <xf numFmtId="0" fontId="0" fillId="0" borderId="11" xfId="0" applyBorder="1" applyAlignment="1">
      <alignment horizontal="right"/>
    </xf>
    <xf numFmtId="0" fontId="0" fillId="0" borderId="11" xfId="0" applyBorder="1"/>
    <xf numFmtId="165" fontId="0" fillId="3" borderId="11" xfId="0" applyNumberFormat="1" applyFill="1" applyBorder="1"/>
    <xf numFmtId="0" fontId="0" fillId="0" borderId="12" xfId="0" applyBorder="1"/>
    <xf numFmtId="0" fontId="0" fillId="0" borderId="7" xfId="0" applyBorder="1"/>
    <xf numFmtId="2" fontId="0" fillId="0" borderId="8" xfId="0" applyNumberFormat="1" applyBorder="1"/>
    <xf numFmtId="0" fontId="0" fillId="0" borderId="8" xfId="0" applyBorder="1" applyAlignment="1">
      <alignment horizontal="right"/>
    </xf>
    <xf numFmtId="0" fontId="0" fillId="0" borderId="8" xfId="0" applyBorder="1"/>
    <xf numFmtId="0" fontId="0" fillId="2" borderId="8" xfId="0" applyFill="1" applyBorder="1"/>
    <xf numFmtId="2" fontId="0" fillId="3" borderId="9" xfId="0" applyNumberFormat="1" applyFill="1" applyBorder="1"/>
    <xf numFmtId="0" fontId="0" fillId="2" borderId="8" xfId="0" applyFill="1" applyBorder="1" applyAlignment="1">
      <alignment horizontal="center" wrapText="1"/>
    </xf>
    <xf numFmtId="0" fontId="0" fillId="3" borderId="9" xfId="0" applyFill="1" applyBorder="1" applyAlignment="1">
      <alignment horizontal="center" wrapText="1"/>
    </xf>
    <xf numFmtId="0" fontId="0" fillId="0" borderId="13" xfId="0" applyBorder="1"/>
    <xf numFmtId="0" fontId="0" fillId="0" borderId="14" xfId="0" applyBorder="1"/>
    <xf numFmtId="0" fontId="0" fillId="2" borderId="14" xfId="0" applyFill="1" applyBorder="1"/>
    <xf numFmtId="2" fontId="0" fillId="3" borderId="15" xfId="0" applyNumberFormat="1" applyFill="1" applyBorder="1"/>
    <xf numFmtId="0" fontId="0" fillId="0" borderId="16" xfId="0" applyBorder="1"/>
    <xf numFmtId="0" fontId="0" fillId="0" borderId="17" xfId="0" applyBorder="1"/>
    <xf numFmtId="0" fontId="0" fillId="2" borderId="17" xfId="0" applyFill="1" applyBorder="1"/>
    <xf numFmtId="2" fontId="0" fillId="3" borderId="18" xfId="0" applyNumberFormat="1" applyFill="1" applyBorder="1"/>
    <xf numFmtId="2" fontId="0" fillId="2" borderId="17" xfId="0" applyNumberFormat="1" applyFill="1" applyBorder="1"/>
    <xf numFmtId="0" fontId="0" fillId="0" borderId="19" xfId="0" applyBorder="1"/>
    <xf numFmtId="0" fontId="0" fillId="0" borderId="20" xfId="0" applyBorder="1"/>
    <xf numFmtId="2" fontId="0" fillId="2" borderId="20" xfId="0" applyNumberFormat="1" applyFill="1" applyBorder="1"/>
    <xf numFmtId="2" fontId="0" fillId="3" borderId="21" xfId="0" applyNumberFormat="1" applyFill="1" applyBorder="1"/>
    <xf numFmtId="2" fontId="0" fillId="0" borderId="14" xfId="0" applyNumberFormat="1" applyBorder="1"/>
    <xf numFmtId="0" fontId="0" fillId="0" borderId="14" xfId="0" applyBorder="1" applyAlignment="1">
      <alignment horizontal="right"/>
    </xf>
    <xf numFmtId="164" fontId="0" fillId="0" borderId="5" xfId="0" applyNumberFormat="1" applyBorder="1"/>
    <xf numFmtId="0" fontId="0" fillId="0" borderId="7" xfId="0" applyBorder="1" applyAlignment="1">
      <alignment vertical="center"/>
    </xf>
    <xf numFmtId="2" fontId="0" fillId="2" borderId="14" xfId="0" applyNumberFormat="1" applyFill="1" applyBorder="1"/>
    <xf numFmtId="2" fontId="0" fillId="0" borderId="0" xfId="0" applyNumberFormat="1" applyFill="1" applyBorder="1"/>
    <xf numFmtId="164" fontId="0" fillId="2" borderId="8" xfId="0" applyNumberFormat="1" applyFill="1" applyBorder="1"/>
    <xf numFmtId="164" fontId="0" fillId="3" borderId="9" xfId="0" applyNumberFormat="1" applyFill="1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3" borderId="11" xfId="0" applyFill="1" applyBorder="1"/>
    <xf numFmtId="0" fontId="0" fillId="0" borderId="27" xfId="0" applyBorder="1"/>
    <xf numFmtId="0" fontId="0" fillId="4" borderId="0" xfId="0" applyFill="1" applyBorder="1"/>
    <xf numFmtId="0" fontId="0" fillId="4" borderId="0" xfId="0" applyFill="1"/>
    <xf numFmtId="2" fontId="0" fillId="3" borderId="0" xfId="0" applyNumberFormat="1" applyFill="1" applyBorder="1"/>
    <xf numFmtId="2" fontId="0" fillId="3" borderId="6" xfId="0" applyNumberFormat="1" applyFill="1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22" xfId="0" applyBorder="1" applyAlignment="1"/>
    <xf numFmtId="0" fontId="0" fillId="0" borderId="17" xfId="0" applyBorder="1" applyAlignment="1"/>
    <xf numFmtId="0" fontId="0" fillId="0" borderId="23" xfId="0" applyBorder="1" applyAlignment="1"/>
    <xf numFmtId="0" fontId="0" fillId="0" borderId="22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4" xfId="0" applyBorder="1" applyAlignment="1"/>
    <xf numFmtId="0" fontId="0" fillId="0" borderId="0" xfId="0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4"/>
  <sheetViews>
    <sheetView tabSelected="1" topLeftCell="A34" workbookViewId="0">
      <selection activeCell="F4" sqref="F4"/>
    </sheetView>
  </sheetViews>
  <sheetFormatPr defaultRowHeight="15" x14ac:dyDescent="0.25"/>
  <cols>
    <col min="2" max="2" width="40.7109375" customWidth="1"/>
    <col min="3" max="3" width="7.85546875" customWidth="1"/>
    <col min="4" max="4" width="8.140625" customWidth="1"/>
    <col min="7" max="7" width="4.42578125" customWidth="1"/>
    <col min="8" max="8" width="9.5703125" bestFit="1" customWidth="1"/>
    <col min="9" max="9" width="11" customWidth="1"/>
    <col min="10" max="10" width="4.85546875" customWidth="1"/>
  </cols>
  <sheetData>
    <row r="2" spans="2:10" ht="15.75" thickBot="1" x14ac:dyDescent="0.3"/>
    <row r="3" spans="2:10" ht="15.75" thickBot="1" x14ac:dyDescent="0.3">
      <c r="B3" s="76" t="s">
        <v>76</v>
      </c>
      <c r="C3" s="77"/>
      <c r="D3" s="77"/>
      <c r="E3" s="77"/>
      <c r="F3" s="77"/>
      <c r="G3" s="77"/>
      <c r="H3" s="77"/>
      <c r="I3" s="77"/>
      <c r="J3" s="78"/>
    </row>
    <row r="4" spans="2:10" ht="27" customHeight="1" x14ac:dyDescent="0.25">
      <c r="B4" s="9"/>
      <c r="C4" s="23" t="s">
        <v>68</v>
      </c>
      <c r="D4" s="23" t="s">
        <v>69</v>
      </c>
      <c r="E4" s="7" t="s">
        <v>2</v>
      </c>
      <c r="F4" s="7" t="s">
        <v>115</v>
      </c>
      <c r="G4" s="7"/>
      <c r="H4" s="24" t="s">
        <v>71</v>
      </c>
      <c r="I4" s="25" t="s">
        <v>70</v>
      </c>
      <c r="J4" s="8"/>
    </row>
    <row r="5" spans="2:10" x14ac:dyDescent="0.25">
      <c r="B5" s="1" t="s">
        <v>3</v>
      </c>
      <c r="C5" s="10">
        <v>3</v>
      </c>
      <c r="D5" s="11">
        <v>0.18</v>
      </c>
      <c r="E5" s="2">
        <v>2</v>
      </c>
      <c r="F5" s="28">
        <f>C5*D5*E5</f>
        <v>1.08</v>
      </c>
      <c r="G5" s="2"/>
      <c r="H5" s="2"/>
      <c r="I5" s="2"/>
      <c r="J5" s="3"/>
    </row>
    <row r="6" spans="2:10" x14ac:dyDescent="0.25">
      <c r="B6" s="1" t="s">
        <v>5</v>
      </c>
      <c r="C6" s="10">
        <v>3</v>
      </c>
      <c r="D6" s="11">
        <v>0.27</v>
      </c>
      <c r="E6" s="2">
        <v>2</v>
      </c>
      <c r="F6" s="29">
        <f t="shared" ref="F6:F31" si="0">C6*D6*E6</f>
        <v>1.62</v>
      </c>
      <c r="G6" s="2"/>
      <c r="H6" s="2"/>
      <c r="I6" s="2"/>
      <c r="J6" s="3"/>
    </row>
    <row r="7" spans="2:10" x14ac:dyDescent="0.25">
      <c r="B7" s="1" t="s">
        <v>4</v>
      </c>
      <c r="C7" s="10">
        <v>3</v>
      </c>
      <c r="D7" s="11">
        <v>0.18</v>
      </c>
      <c r="E7" s="2">
        <v>2</v>
      </c>
      <c r="F7" s="28">
        <f t="shared" si="0"/>
        <v>1.08</v>
      </c>
      <c r="G7" s="2"/>
      <c r="H7" s="2"/>
      <c r="I7" s="2"/>
      <c r="J7" s="3"/>
    </row>
    <row r="8" spans="2:10" x14ac:dyDescent="0.25">
      <c r="B8" s="1" t="s">
        <v>6</v>
      </c>
      <c r="C8" s="10">
        <v>3</v>
      </c>
      <c r="D8" s="11">
        <v>0.27</v>
      </c>
      <c r="E8" s="2">
        <v>2</v>
      </c>
      <c r="F8" s="29">
        <f t="shared" si="0"/>
        <v>1.62</v>
      </c>
      <c r="G8" s="2"/>
      <c r="H8" s="2"/>
      <c r="I8" s="2"/>
      <c r="J8" s="3"/>
    </row>
    <row r="9" spans="2:10" x14ac:dyDescent="0.25">
      <c r="B9" s="1" t="s">
        <v>7</v>
      </c>
      <c r="C9" s="10">
        <v>3</v>
      </c>
      <c r="D9" s="11">
        <v>0.18</v>
      </c>
      <c r="E9" s="2">
        <v>2</v>
      </c>
      <c r="F9" s="28">
        <f t="shared" si="0"/>
        <v>1.08</v>
      </c>
      <c r="G9" s="2"/>
      <c r="H9" s="2"/>
      <c r="I9" s="2"/>
      <c r="J9" s="3"/>
    </row>
    <row r="10" spans="2:10" x14ac:dyDescent="0.25">
      <c r="B10" s="1" t="s">
        <v>8</v>
      </c>
      <c r="C10" s="10">
        <v>3</v>
      </c>
      <c r="D10" s="11">
        <v>0.27</v>
      </c>
      <c r="E10" s="2">
        <v>2</v>
      </c>
      <c r="F10" s="29">
        <f t="shared" si="0"/>
        <v>1.62</v>
      </c>
      <c r="G10" s="2"/>
      <c r="H10" s="2"/>
      <c r="I10" s="2"/>
      <c r="J10" s="3"/>
    </row>
    <row r="11" spans="2:10" x14ac:dyDescent="0.25">
      <c r="B11" s="1" t="s">
        <v>9</v>
      </c>
      <c r="C11" s="10">
        <v>3</v>
      </c>
      <c r="D11" s="11">
        <v>0.18</v>
      </c>
      <c r="E11" s="2"/>
      <c r="F11" s="28">
        <f>C11*D11</f>
        <v>0.54</v>
      </c>
      <c r="G11" s="2"/>
      <c r="H11" s="2"/>
      <c r="I11" s="2"/>
      <c r="J11" s="3"/>
    </row>
    <row r="12" spans="2:10" x14ac:dyDescent="0.25">
      <c r="B12" s="1"/>
      <c r="C12" s="10">
        <v>2.1</v>
      </c>
      <c r="D12" s="11">
        <v>0.18</v>
      </c>
      <c r="E12" s="2"/>
      <c r="F12" s="28">
        <f>C12*D12</f>
        <v>0.378</v>
      </c>
      <c r="G12" s="2"/>
      <c r="H12" s="2"/>
      <c r="I12" s="2"/>
      <c r="J12" s="3"/>
    </row>
    <row r="13" spans="2:10" x14ac:dyDescent="0.25">
      <c r="B13" s="1" t="s">
        <v>10</v>
      </c>
      <c r="C13" s="10">
        <v>3</v>
      </c>
      <c r="D13" s="11">
        <v>0.27</v>
      </c>
      <c r="E13" s="2">
        <v>2</v>
      </c>
      <c r="F13" s="29">
        <f t="shared" si="0"/>
        <v>1.62</v>
      </c>
      <c r="G13" s="2"/>
      <c r="H13" s="2"/>
      <c r="I13" s="2"/>
      <c r="J13" s="3"/>
    </row>
    <row r="14" spans="2:10" x14ac:dyDescent="0.25">
      <c r="B14" s="1" t="s">
        <v>11</v>
      </c>
      <c r="C14" s="10">
        <v>2.1</v>
      </c>
      <c r="D14" s="11">
        <v>0.18</v>
      </c>
      <c r="E14" s="2">
        <v>2</v>
      </c>
      <c r="F14" s="28">
        <f t="shared" si="0"/>
        <v>0.75600000000000001</v>
      </c>
      <c r="G14" s="2"/>
      <c r="H14" s="2"/>
      <c r="I14" s="2"/>
      <c r="J14" s="3"/>
    </row>
    <row r="15" spans="2:10" x14ac:dyDescent="0.25">
      <c r="B15" s="1" t="s">
        <v>12</v>
      </c>
      <c r="C15" s="10">
        <v>2.1</v>
      </c>
      <c r="D15" s="11">
        <v>0.27</v>
      </c>
      <c r="E15" s="2">
        <v>2</v>
      </c>
      <c r="F15" s="29">
        <f t="shared" si="0"/>
        <v>1.1340000000000001</v>
      </c>
      <c r="G15" s="2"/>
      <c r="H15" s="2"/>
      <c r="I15" s="2"/>
      <c r="J15" s="3"/>
    </row>
    <row r="16" spans="2:10" x14ac:dyDescent="0.25">
      <c r="B16" s="1" t="s">
        <v>14</v>
      </c>
      <c r="C16" s="10">
        <v>2.48</v>
      </c>
      <c r="D16" s="11">
        <v>0.18</v>
      </c>
      <c r="E16" s="2">
        <v>2</v>
      </c>
      <c r="F16" s="28">
        <f t="shared" si="0"/>
        <v>0.89279999999999993</v>
      </c>
      <c r="G16" s="2"/>
      <c r="H16" s="2"/>
      <c r="I16" s="2"/>
      <c r="J16" s="3"/>
    </row>
    <row r="17" spans="2:10" x14ac:dyDescent="0.25">
      <c r="B17" s="1" t="s">
        <v>13</v>
      </c>
      <c r="C17" s="10">
        <v>2.48</v>
      </c>
      <c r="D17" s="11">
        <v>0.05</v>
      </c>
      <c r="E17" s="2">
        <v>2</v>
      </c>
      <c r="F17" s="29">
        <f t="shared" si="0"/>
        <v>0.248</v>
      </c>
      <c r="G17" s="2"/>
      <c r="H17" s="2"/>
      <c r="I17" s="2"/>
      <c r="J17" s="3"/>
    </row>
    <row r="18" spans="2:10" x14ac:dyDescent="0.25">
      <c r="B18" s="1" t="s">
        <v>15</v>
      </c>
      <c r="C18" s="10">
        <v>2.48</v>
      </c>
      <c r="D18" s="11">
        <v>0.18</v>
      </c>
      <c r="E18" s="2">
        <v>2</v>
      </c>
      <c r="F18" s="28">
        <f t="shared" si="0"/>
        <v>0.89279999999999993</v>
      </c>
      <c r="G18" s="2"/>
      <c r="H18" s="2"/>
      <c r="I18" s="2"/>
      <c r="J18" s="3"/>
    </row>
    <row r="19" spans="2:10" x14ac:dyDescent="0.25">
      <c r="B19" s="1" t="s">
        <v>16</v>
      </c>
      <c r="C19" s="10">
        <v>2.48</v>
      </c>
      <c r="D19" s="11">
        <v>0.05</v>
      </c>
      <c r="E19" s="2">
        <v>2</v>
      </c>
      <c r="F19" s="29">
        <f t="shared" si="0"/>
        <v>0.248</v>
      </c>
      <c r="G19" s="2"/>
      <c r="H19" s="2"/>
      <c r="I19" s="2"/>
      <c r="J19" s="3"/>
    </row>
    <row r="20" spans="2:10" x14ac:dyDescent="0.25">
      <c r="B20" s="1" t="s">
        <v>17</v>
      </c>
      <c r="C20" s="10">
        <v>2.48</v>
      </c>
      <c r="D20" s="11">
        <v>0.18</v>
      </c>
      <c r="E20" s="2">
        <v>2</v>
      </c>
      <c r="F20" s="28">
        <f t="shared" si="0"/>
        <v>0.89279999999999993</v>
      </c>
      <c r="G20" s="2"/>
      <c r="H20" s="2"/>
      <c r="I20" s="2"/>
      <c r="J20" s="3"/>
    </row>
    <row r="21" spans="2:10" x14ac:dyDescent="0.25">
      <c r="B21" s="1" t="s">
        <v>18</v>
      </c>
      <c r="C21" s="10">
        <v>2.48</v>
      </c>
      <c r="D21" s="11">
        <v>0.05</v>
      </c>
      <c r="E21" s="2">
        <v>2</v>
      </c>
      <c r="F21" s="29">
        <f t="shared" si="0"/>
        <v>0.248</v>
      </c>
      <c r="G21" s="2"/>
      <c r="H21" s="2"/>
      <c r="I21" s="2"/>
      <c r="J21" s="3"/>
    </row>
    <row r="22" spans="2:10" x14ac:dyDescent="0.25">
      <c r="B22" s="1" t="s">
        <v>19</v>
      </c>
      <c r="C22" s="10">
        <v>2.48</v>
      </c>
      <c r="D22" s="11">
        <v>0.18</v>
      </c>
      <c r="E22" s="2">
        <v>2</v>
      </c>
      <c r="F22" s="28">
        <f t="shared" si="0"/>
        <v>0.89279999999999993</v>
      </c>
      <c r="G22" s="2"/>
      <c r="H22" s="2"/>
      <c r="I22" s="2"/>
      <c r="J22" s="3"/>
    </row>
    <row r="23" spans="2:10" x14ac:dyDescent="0.25">
      <c r="B23" s="1" t="s">
        <v>20</v>
      </c>
      <c r="C23" s="10">
        <v>2.48</v>
      </c>
      <c r="D23" s="11">
        <v>0.2</v>
      </c>
      <c r="E23" s="2">
        <v>2</v>
      </c>
      <c r="F23" s="29">
        <f t="shared" si="0"/>
        <v>0.99199999999999999</v>
      </c>
      <c r="G23" s="2"/>
      <c r="H23" s="2"/>
      <c r="I23" s="2"/>
      <c r="J23" s="3"/>
    </row>
    <row r="24" spans="2:10" x14ac:dyDescent="0.25">
      <c r="B24" s="1" t="s">
        <v>21</v>
      </c>
      <c r="C24" s="10">
        <v>2.48</v>
      </c>
      <c r="D24" s="11">
        <v>0.18</v>
      </c>
      <c r="E24" s="2">
        <v>2</v>
      </c>
      <c r="F24" s="28">
        <f t="shared" si="0"/>
        <v>0.89279999999999993</v>
      </c>
      <c r="G24" s="2"/>
      <c r="H24" s="2"/>
      <c r="I24" s="2"/>
      <c r="J24" s="3"/>
    </row>
    <row r="25" spans="2:10" x14ac:dyDescent="0.25">
      <c r="B25" s="1" t="s">
        <v>22</v>
      </c>
      <c r="C25" s="10">
        <v>2.48</v>
      </c>
      <c r="D25" s="11">
        <v>0.05</v>
      </c>
      <c r="E25" s="2">
        <v>2</v>
      </c>
      <c r="F25" s="29">
        <f t="shared" si="0"/>
        <v>0.248</v>
      </c>
      <c r="G25" s="2"/>
      <c r="H25" s="2"/>
      <c r="I25" s="2"/>
      <c r="J25" s="3"/>
    </row>
    <row r="26" spans="2:10" x14ac:dyDescent="0.25">
      <c r="B26" s="1" t="s">
        <v>23</v>
      </c>
      <c r="C26" s="10">
        <v>2.48</v>
      </c>
      <c r="D26" s="11">
        <v>0.18</v>
      </c>
      <c r="E26" s="2">
        <v>2</v>
      </c>
      <c r="F26" s="28">
        <f t="shared" si="0"/>
        <v>0.89279999999999993</v>
      </c>
      <c r="G26" s="2"/>
      <c r="H26" s="2"/>
      <c r="I26" s="2"/>
      <c r="J26" s="3"/>
    </row>
    <row r="27" spans="2:10" x14ac:dyDescent="0.25">
      <c r="B27" s="1" t="s">
        <v>24</v>
      </c>
      <c r="C27" s="10">
        <v>2.48</v>
      </c>
      <c r="D27" s="11">
        <v>0.05</v>
      </c>
      <c r="E27" s="2">
        <v>2</v>
      </c>
      <c r="F27" s="29">
        <f t="shared" si="0"/>
        <v>0.248</v>
      </c>
      <c r="G27" s="2"/>
      <c r="H27" s="2"/>
      <c r="I27" s="2"/>
      <c r="J27" s="3"/>
    </row>
    <row r="28" spans="2:10" x14ac:dyDescent="0.25">
      <c r="B28" s="1" t="s">
        <v>25</v>
      </c>
      <c r="C28" s="10">
        <v>2.48</v>
      </c>
      <c r="D28" s="11">
        <v>0.18</v>
      </c>
      <c r="E28" s="2">
        <v>2</v>
      </c>
      <c r="F28" s="28">
        <f t="shared" si="0"/>
        <v>0.89279999999999993</v>
      </c>
      <c r="G28" s="2"/>
      <c r="H28" s="2"/>
      <c r="I28" s="2"/>
      <c r="J28" s="3"/>
    </row>
    <row r="29" spans="2:10" x14ac:dyDescent="0.25">
      <c r="B29" s="1" t="s">
        <v>26</v>
      </c>
      <c r="C29" s="10">
        <v>2.48</v>
      </c>
      <c r="D29" s="11">
        <v>0.05</v>
      </c>
      <c r="E29" s="2">
        <v>2</v>
      </c>
      <c r="F29" s="29">
        <f t="shared" si="0"/>
        <v>0.248</v>
      </c>
      <c r="G29" s="2"/>
      <c r="H29" s="2"/>
      <c r="I29" s="2"/>
      <c r="J29" s="3"/>
    </row>
    <row r="30" spans="2:10" x14ac:dyDescent="0.25">
      <c r="B30" s="1" t="s">
        <v>27</v>
      </c>
      <c r="C30" s="10">
        <v>1.5</v>
      </c>
      <c r="D30" s="11">
        <v>0.18</v>
      </c>
      <c r="E30" s="2">
        <v>2</v>
      </c>
      <c r="F30" s="28">
        <f t="shared" si="0"/>
        <v>0.54</v>
      </c>
      <c r="G30" s="2"/>
      <c r="H30" s="2"/>
      <c r="I30" s="2"/>
      <c r="J30" s="3"/>
    </row>
    <row r="31" spans="2:10" x14ac:dyDescent="0.25">
      <c r="B31" s="1" t="s">
        <v>28</v>
      </c>
      <c r="C31" s="10">
        <v>1.5</v>
      </c>
      <c r="D31" s="11">
        <v>0.2</v>
      </c>
      <c r="E31" s="2">
        <v>2</v>
      </c>
      <c r="F31" s="29">
        <f t="shared" si="0"/>
        <v>0.60000000000000009</v>
      </c>
      <c r="G31" s="2"/>
      <c r="H31" s="2"/>
      <c r="I31" s="2"/>
      <c r="J31" s="3"/>
    </row>
    <row r="32" spans="2:10" x14ac:dyDescent="0.25">
      <c r="B32" s="1" t="s">
        <v>29</v>
      </c>
      <c r="C32" s="10">
        <v>1.5</v>
      </c>
      <c r="D32" s="11">
        <v>0.18</v>
      </c>
      <c r="E32" s="2"/>
      <c r="F32" s="28">
        <f>C32*D32</f>
        <v>0.27</v>
      </c>
      <c r="G32" s="2"/>
      <c r="H32" s="2"/>
      <c r="I32" s="2"/>
      <c r="J32" s="3"/>
    </row>
    <row r="33" spans="2:10" x14ac:dyDescent="0.25">
      <c r="B33" s="1"/>
      <c r="C33" s="10">
        <v>2.48</v>
      </c>
      <c r="D33" s="11">
        <v>0.18</v>
      </c>
      <c r="E33" s="2"/>
      <c r="F33" s="28">
        <f>C33*D33</f>
        <v>0.44639999999999996</v>
      </c>
      <c r="G33" s="2"/>
      <c r="H33" s="2"/>
      <c r="I33" s="2"/>
      <c r="J33" s="3"/>
    </row>
    <row r="34" spans="2:10" x14ac:dyDescent="0.25">
      <c r="B34" s="1" t="s">
        <v>30</v>
      </c>
      <c r="C34" s="10">
        <v>2.4</v>
      </c>
      <c r="D34" s="11">
        <v>0.16500000000000001</v>
      </c>
      <c r="E34" s="2">
        <v>2</v>
      </c>
      <c r="F34" s="29">
        <f t="shared" ref="F34:F40" si="1">C34*D34*E34</f>
        <v>0.79200000000000004</v>
      </c>
      <c r="G34" s="2"/>
      <c r="H34" s="2"/>
      <c r="I34" s="2"/>
      <c r="J34" s="3"/>
    </row>
    <row r="35" spans="2:10" x14ac:dyDescent="0.25">
      <c r="B35" s="1" t="s">
        <v>33</v>
      </c>
      <c r="C35" s="10">
        <v>2.4</v>
      </c>
      <c r="D35" s="11">
        <v>0.18</v>
      </c>
      <c r="E35" s="2">
        <v>2</v>
      </c>
      <c r="F35" s="28">
        <f t="shared" si="1"/>
        <v>0.86399999999999999</v>
      </c>
      <c r="G35" s="2"/>
      <c r="H35" s="2"/>
      <c r="I35" s="2"/>
      <c r="J35" s="3"/>
    </row>
    <row r="36" spans="2:10" x14ac:dyDescent="0.25">
      <c r="B36" s="1" t="s">
        <v>34</v>
      </c>
      <c r="C36" s="10">
        <v>2.4</v>
      </c>
      <c r="D36" s="11">
        <v>0.16500000000000001</v>
      </c>
      <c r="E36" s="2">
        <v>2</v>
      </c>
      <c r="F36" s="29">
        <f t="shared" si="1"/>
        <v>0.79200000000000004</v>
      </c>
      <c r="G36" s="2"/>
      <c r="H36" s="2"/>
      <c r="I36" s="2"/>
      <c r="J36" s="3"/>
    </row>
    <row r="37" spans="2:10" x14ac:dyDescent="0.25">
      <c r="B37" s="1" t="s">
        <v>35</v>
      </c>
      <c r="C37" s="10">
        <v>2.5</v>
      </c>
      <c r="D37" s="11">
        <v>0.18</v>
      </c>
      <c r="E37" s="2">
        <v>2</v>
      </c>
      <c r="F37" s="28">
        <f t="shared" si="1"/>
        <v>0.89999999999999991</v>
      </c>
      <c r="G37" s="2"/>
      <c r="H37" s="2"/>
      <c r="I37" s="2"/>
      <c r="J37" s="3"/>
    </row>
    <row r="38" spans="2:10" x14ac:dyDescent="0.25">
      <c r="B38" s="1" t="s">
        <v>36</v>
      </c>
      <c r="C38" s="10">
        <v>2.5</v>
      </c>
      <c r="D38" s="11">
        <v>0.16500000000000001</v>
      </c>
      <c r="E38" s="2">
        <v>2</v>
      </c>
      <c r="F38" s="29">
        <f t="shared" si="1"/>
        <v>0.82500000000000007</v>
      </c>
      <c r="G38" s="2"/>
      <c r="H38" s="2"/>
      <c r="I38" s="2"/>
      <c r="J38" s="3"/>
    </row>
    <row r="39" spans="2:10" x14ac:dyDescent="0.25">
      <c r="B39" s="1" t="s">
        <v>37</v>
      </c>
      <c r="C39" s="10">
        <v>3</v>
      </c>
      <c r="D39" s="11">
        <v>0.18</v>
      </c>
      <c r="E39" s="2">
        <v>2</v>
      </c>
      <c r="F39" s="28">
        <f t="shared" si="1"/>
        <v>1.08</v>
      </c>
      <c r="G39" s="2"/>
      <c r="H39" s="2"/>
      <c r="I39" s="2"/>
      <c r="J39" s="3"/>
    </row>
    <row r="40" spans="2:10" x14ac:dyDescent="0.25">
      <c r="B40" s="1" t="s">
        <v>38</v>
      </c>
      <c r="C40" s="10">
        <v>3</v>
      </c>
      <c r="D40" s="11">
        <v>0.2</v>
      </c>
      <c r="E40" s="2">
        <v>2</v>
      </c>
      <c r="F40" s="29">
        <f t="shared" si="1"/>
        <v>1.2000000000000002</v>
      </c>
      <c r="G40" s="2"/>
      <c r="H40" s="2"/>
      <c r="I40" s="2"/>
      <c r="J40" s="3"/>
    </row>
    <row r="41" spans="2:10" x14ac:dyDescent="0.25">
      <c r="B41" s="1" t="s">
        <v>39</v>
      </c>
      <c r="C41" s="10">
        <v>26.619</v>
      </c>
      <c r="D41" s="11">
        <v>0.18</v>
      </c>
      <c r="E41" s="2"/>
      <c r="F41" s="28">
        <f>C41*D41</f>
        <v>4.7914199999999996</v>
      </c>
      <c r="G41" s="2"/>
      <c r="H41" s="2"/>
      <c r="I41" s="2"/>
      <c r="J41" s="3"/>
    </row>
    <row r="42" spans="2:10" x14ac:dyDescent="0.25">
      <c r="B42" s="1" t="s">
        <v>40</v>
      </c>
      <c r="C42" s="10">
        <v>26.619</v>
      </c>
      <c r="D42" s="11">
        <v>0.18</v>
      </c>
      <c r="E42" s="12">
        <v>2</v>
      </c>
      <c r="F42" s="29">
        <f>C42*D42*E42</f>
        <v>9.5828399999999991</v>
      </c>
      <c r="G42" s="2"/>
      <c r="H42" s="2"/>
      <c r="I42" s="2"/>
      <c r="J42" s="3"/>
    </row>
    <row r="43" spans="2:10" x14ac:dyDescent="0.25">
      <c r="B43" s="1" t="s">
        <v>41</v>
      </c>
      <c r="C43" s="10">
        <v>27.119</v>
      </c>
      <c r="D43" s="11">
        <v>0.18</v>
      </c>
      <c r="E43" s="2"/>
      <c r="F43" s="28">
        <f>C43*D43</f>
        <v>4.8814199999999994</v>
      </c>
      <c r="G43" s="2"/>
      <c r="H43" s="2"/>
      <c r="I43" s="2"/>
      <c r="J43" s="3"/>
    </row>
    <row r="44" spans="2:10" x14ac:dyDescent="0.25">
      <c r="B44" s="1" t="s">
        <v>64</v>
      </c>
      <c r="C44" s="10">
        <v>27.119</v>
      </c>
      <c r="D44" s="11">
        <v>0.18</v>
      </c>
      <c r="E44" s="12">
        <v>1</v>
      </c>
      <c r="F44" s="29">
        <f>C44*D44*E44</f>
        <v>4.8814199999999994</v>
      </c>
      <c r="G44" s="2"/>
      <c r="H44" s="2"/>
      <c r="I44" s="2"/>
      <c r="J44" s="3"/>
    </row>
    <row r="45" spans="2:10" x14ac:dyDescent="0.25">
      <c r="B45" s="1" t="s">
        <v>42</v>
      </c>
      <c r="C45" s="10">
        <v>4</v>
      </c>
      <c r="D45" s="11">
        <f>0.32+2*0.07</f>
        <v>0.46</v>
      </c>
      <c r="E45" s="2"/>
      <c r="F45" s="29">
        <f>C45*D45</f>
        <v>1.84</v>
      </c>
      <c r="G45" s="2"/>
      <c r="H45" s="2"/>
      <c r="I45" s="2"/>
      <c r="J45" s="3"/>
    </row>
    <row r="46" spans="2:10" x14ac:dyDescent="0.25">
      <c r="B46" s="1" t="s">
        <v>60</v>
      </c>
      <c r="C46" s="10">
        <v>2</v>
      </c>
      <c r="D46" s="11">
        <v>0.4</v>
      </c>
      <c r="E46" s="2">
        <v>2</v>
      </c>
      <c r="F46" s="30">
        <f>C46*D46*E46</f>
        <v>1.6</v>
      </c>
      <c r="G46" s="2"/>
      <c r="H46" s="2"/>
      <c r="I46" s="2"/>
      <c r="J46" s="3"/>
    </row>
    <row r="47" spans="2:10" x14ac:dyDescent="0.25">
      <c r="B47" s="1" t="s">
        <v>65</v>
      </c>
      <c r="C47" s="10"/>
      <c r="D47" s="11"/>
      <c r="E47" s="2"/>
      <c r="F47" s="30">
        <v>73.5</v>
      </c>
      <c r="G47" s="2"/>
      <c r="H47" s="2"/>
      <c r="I47" s="2"/>
      <c r="J47" s="3"/>
    </row>
    <row r="48" spans="2:10" x14ac:dyDescent="0.25">
      <c r="B48" s="1" t="s">
        <v>59</v>
      </c>
      <c r="C48" s="10"/>
      <c r="D48" s="11"/>
      <c r="E48" s="2"/>
      <c r="F48" s="31"/>
      <c r="G48" s="2"/>
      <c r="H48" s="2"/>
      <c r="I48" s="2"/>
      <c r="J48" s="3"/>
    </row>
    <row r="49" spans="1:10" x14ac:dyDescent="0.25">
      <c r="B49" s="1" t="s">
        <v>66</v>
      </c>
      <c r="C49" s="10">
        <v>17</v>
      </c>
      <c r="D49" s="11">
        <v>0.16020000000000001</v>
      </c>
      <c r="E49" s="2"/>
      <c r="F49" s="30">
        <f>C49*D49</f>
        <v>2.7234000000000003</v>
      </c>
      <c r="G49" s="2"/>
      <c r="H49" s="2"/>
      <c r="I49" s="2"/>
      <c r="J49" s="3"/>
    </row>
    <row r="50" spans="1:10" x14ac:dyDescent="0.25">
      <c r="B50" s="32" t="s">
        <v>61</v>
      </c>
      <c r="C50" s="33"/>
      <c r="D50" s="34"/>
      <c r="E50" s="35"/>
      <c r="F50" s="36">
        <v>2.5</v>
      </c>
      <c r="G50" s="35"/>
      <c r="H50" s="35"/>
      <c r="I50" s="35"/>
      <c r="J50" s="37"/>
    </row>
    <row r="51" spans="1:10" ht="15.75" thickBot="1" x14ac:dyDescent="0.3">
      <c r="B51" s="4" t="s">
        <v>72</v>
      </c>
      <c r="C51" s="13"/>
      <c r="D51" s="14"/>
      <c r="E51" s="5"/>
      <c r="F51" s="5"/>
      <c r="G51" s="5"/>
      <c r="H51" s="26">
        <f>F5+F7+F9+F11+F12+F14+F16+F18+F20+F22+F24+F26+F28+F30+F32+F33+F35+F37+F39+F41+F43</f>
        <v>24.936839999999997</v>
      </c>
      <c r="I51" s="27">
        <f>F6+F8+F10+F13+F15+F17+F19+F21+F23+F25+F27+F29+F31+F34+F36+F38+F40+F42+F44+F45+F46+F47+F49+F50</f>
        <v>110.93065999999999</v>
      </c>
      <c r="J51" s="6"/>
    </row>
    <row r="53" spans="1:10" ht="15.75" thickBot="1" x14ac:dyDescent="0.3"/>
    <row r="54" spans="1:10" ht="30.75" thickBot="1" x14ac:dyDescent="0.3">
      <c r="B54" s="62" t="s">
        <v>87</v>
      </c>
      <c r="C54" s="41"/>
      <c r="D54" s="41"/>
      <c r="E54" s="41"/>
      <c r="F54" s="41"/>
      <c r="G54" s="41"/>
      <c r="H54" s="44" t="s">
        <v>71</v>
      </c>
      <c r="I54" s="45" t="s">
        <v>70</v>
      </c>
    </row>
    <row r="55" spans="1:10" x14ac:dyDescent="0.25">
      <c r="B55" s="46" t="s">
        <v>72</v>
      </c>
      <c r="C55" s="59"/>
      <c r="D55" s="60"/>
      <c r="E55" s="47"/>
      <c r="F55" s="47"/>
      <c r="G55" s="47"/>
      <c r="H55" s="63">
        <v>24.936839999999997</v>
      </c>
      <c r="I55" s="49">
        <v>110.93065999999999</v>
      </c>
    </row>
    <row r="56" spans="1:10" x14ac:dyDescent="0.25">
      <c r="B56" s="50" t="s">
        <v>73</v>
      </c>
      <c r="C56" s="51"/>
      <c r="D56" s="51"/>
      <c r="E56" s="51"/>
      <c r="F56" s="51"/>
      <c r="G56" s="51"/>
      <c r="H56" s="54">
        <v>24.936839999999997</v>
      </c>
      <c r="I56" s="53">
        <v>110.93065999999999</v>
      </c>
    </row>
    <row r="57" spans="1:10" x14ac:dyDescent="0.25">
      <c r="B57" s="50" t="s">
        <v>74</v>
      </c>
      <c r="C57" s="51"/>
      <c r="D57" s="51"/>
      <c r="E57" s="51"/>
      <c r="F57" s="51"/>
      <c r="G57" s="51"/>
      <c r="H57" s="54">
        <f>H51-H51*0.1</f>
        <v>22.443155999999995</v>
      </c>
      <c r="I57" s="53">
        <f>110.93066-2.5</f>
        <v>108.43066</v>
      </c>
    </row>
    <row r="58" spans="1:10" ht="15.75" thickBot="1" x14ac:dyDescent="0.3">
      <c r="B58" s="55" t="s">
        <v>75</v>
      </c>
      <c r="C58" s="56"/>
      <c r="D58" s="56"/>
      <c r="E58" s="56"/>
      <c r="F58" s="56"/>
      <c r="G58" s="56"/>
      <c r="H58" s="57">
        <v>22.443155999999995</v>
      </c>
      <c r="I58" s="58">
        <v>108.43066</v>
      </c>
    </row>
    <row r="59" spans="1:10" ht="15.75" thickBot="1" x14ac:dyDescent="0.3">
      <c r="A59" s="2"/>
      <c r="B59" s="5"/>
      <c r="C59" s="5"/>
      <c r="D59" s="5"/>
      <c r="E59" s="5"/>
      <c r="F59" s="5"/>
      <c r="G59" s="5"/>
      <c r="H59" s="61"/>
      <c r="I59" s="61"/>
      <c r="J59" s="2"/>
    </row>
    <row r="60" spans="1:10" ht="15.75" thickBot="1" x14ac:dyDescent="0.3">
      <c r="B60" s="38" t="s">
        <v>77</v>
      </c>
      <c r="C60" s="39"/>
      <c r="D60" s="40"/>
      <c r="E60" s="41"/>
      <c r="F60" s="41"/>
      <c r="G60" s="41"/>
      <c r="H60" s="65">
        <f>SUM(H55:H58)</f>
        <v>94.759991999999983</v>
      </c>
      <c r="I60" s="66">
        <f>SUM(I55:I58)</f>
        <v>438.72263999999996</v>
      </c>
      <c r="J60" s="1"/>
    </row>
    <row r="62" spans="1:10" ht="30" customHeight="1" x14ac:dyDescent="0.25">
      <c r="C62" s="19"/>
      <c r="D62" s="79" t="s">
        <v>80</v>
      </c>
      <c r="E62" s="79"/>
      <c r="F62" s="79"/>
      <c r="G62" s="79"/>
      <c r="H62" s="79"/>
      <c r="I62" s="79"/>
      <c r="J62" s="79"/>
    </row>
    <row r="63" spans="1:10" ht="9.75" customHeight="1" x14ac:dyDescent="0.25"/>
    <row r="64" spans="1:10" x14ac:dyDescent="0.25">
      <c r="C64" s="20"/>
      <c r="D64" t="s">
        <v>67</v>
      </c>
    </row>
  </sheetData>
  <mergeCells count="2">
    <mergeCell ref="B3:J3"/>
    <mergeCell ref="D62:J62"/>
  </mergeCells>
  <pageMargins left="0.23622047244094491" right="0.23622047244094491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67"/>
  <sheetViews>
    <sheetView workbookViewId="0">
      <selection activeCell="H8" sqref="H8"/>
    </sheetView>
  </sheetViews>
  <sheetFormatPr defaultRowHeight="15" x14ac:dyDescent="0.25"/>
  <cols>
    <col min="1" max="1" width="4" customWidth="1"/>
    <col min="2" max="2" width="42" customWidth="1"/>
    <col min="3" max="3" width="8.42578125" customWidth="1"/>
    <col min="4" max="4" width="8.140625" customWidth="1"/>
    <col min="5" max="5" width="8.7109375" customWidth="1"/>
    <col min="7" max="7" width="3.42578125" customWidth="1"/>
    <col min="8" max="8" width="7.5703125" customWidth="1"/>
    <col min="9" max="9" width="8.85546875" customWidth="1"/>
    <col min="10" max="10" width="1.5703125" customWidth="1"/>
    <col min="11" max="11" width="5.7109375" customWidth="1"/>
    <col min="13" max="13" width="4.7109375" customWidth="1"/>
  </cols>
  <sheetData>
    <row r="1" spans="2:16" ht="15.75" thickBot="1" x14ac:dyDescent="0.3"/>
    <row r="2" spans="2:16" ht="30" customHeight="1" thickBot="1" x14ac:dyDescent="0.3">
      <c r="B2" s="76" t="s">
        <v>82</v>
      </c>
      <c r="C2" s="77"/>
      <c r="D2" s="77"/>
      <c r="E2" s="77"/>
      <c r="F2" s="77"/>
      <c r="G2" s="77"/>
      <c r="H2" s="77"/>
      <c r="I2" s="77"/>
      <c r="J2" s="78"/>
      <c r="L2" s="80" t="s">
        <v>81</v>
      </c>
      <c r="M2" s="81"/>
      <c r="N2" s="81"/>
      <c r="O2" s="81"/>
      <c r="P2" s="82"/>
    </row>
    <row r="3" spans="2:16" ht="30" x14ac:dyDescent="0.25">
      <c r="B3" s="9"/>
      <c r="C3" s="7" t="s">
        <v>0</v>
      </c>
      <c r="D3" s="7" t="s">
        <v>1</v>
      </c>
      <c r="E3" s="7" t="s">
        <v>2</v>
      </c>
      <c r="F3" s="7" t="s">
        <v>115</v>
      </c>
      <c r="G3" s="7"/>
      <c r="H3" s="18" t="s">
        <v>43</v>
      </c>
      <c r="I3" s="25" t="s">
        <v>44</v>
      </c>
      <c r="J3" s="8"/>
      <c r="L3" s="1"/>
      <c r="M3" s="2"/>
      <c r="N3" s="2"/>
      <c r="O3" s="18" t="s">
        <v>43</v>
      </c>
      <c r="P3" s="25" t="s">
        <v>44</v>
      </c>
    </row>
    <row r="4" spans="2:16" x14ac:dyDescent="0.25">
      <c r="B4" s="1" t="s">
        <v>3</v>
      </c>
      <c r="C4" s="10">
        <v>3</v>
      </c>
      <c r="D4" s="11">
        <v>0.18</v>
      </c>
      <c r="E4" s="2">
        <v>2</v>
      </c>
      <c r="F4" s="15">
        <f>C4*D4*E4</f>
        <v>1.08</v>
      </c>
      <c r="G4" s="2"/>
      <c r="H4" s="2"/>
      <c r="I4" s="2"/>
      <c r="J4" s="3"/>
      <c r="L4" s="1"/>
      <c r="M4" s="2"/>
      <c r="N4" s="15">
        <f>C4*D4*E4</f>
        <v>1.08</v>
      </c>
      <c r="O4" s="2"/>
      <c r="P4" s="3"/>
    </row>
    <row r="5" spans="2:16" x14ac:dyDescent="0.25">
      <c r="B5" s="1" t="s">
        <v>5</v>
      </c>
      <c r="C5" s="10">
        <v>3</v>
      </c>
      <c r="D5" s="11">
        <v>0.24</v>
      </c>
      <c r="E5" s="2">
        <v>2</v>
      </c>
      <c r="F5" s="17">
        <f t="shared" ref="F5:F9" si="0">C5*D5*E5</f>
        <v>1.44</v>
      </c>
      <c r="G5" s="2"/>
      <c r="H5" s="2"/>
      <c r="I5" s="2"/>
      <c r="J5" s="3"/>
      <c r="L5" s="1"/>
      <c r="M5" s="2"/>
      <c r="N5" s="17">
        <f t="shared" ref="N5:N37" si="1">C5*D5*E5</f>
        <v>1.44</v>
      </c>
      <c r="O5" s="2"/>
      <c r="P5" s="3"/>
    </row>
    <row r="6" spans="2:16" x14ac:dyDescent="0.25">
      <c r="B6" s="1" t="s">
        <v>4</v>
      </c>
      <c r="C6" s="10">
        <v>3</v>
      </c>
      <c r="D6" s="11">
        <v>0.18</v>
      </c>
      <c r="E6" s="2">
        <v>2</v>
      </c>
      <c r="F6" s="15">
        <f t="shared" si="0"/>
        <v>1.08</v>
      </c>
      <c r="G6" s="2"/>
      <c r="H6" s="2"/>
      <c r="I6" s="2"/>
      <c r="J6" s="3"/>
      <c r="L6" s="1"/>
      <c r="M6" s="2"/>
      <c r="N6" s="15">
        <f t="shared" si="1"/>
        <v>1.08</v>
      </c>
      <c r="O6" s="2"/>
      <c r="P6" s="3"/>
    </row>
    <row r="7" spans="2:16" x14ac:dyDescent="0.25">
      <c r="B7" s="1" t="s">
        <v>6</v>
      </c>
      <c r="C7" s="10">
        <v>3</v>
      </c>
      <c r="D7" s="11">
        <v>0.18</v>
      </c>
      <c r="E7" s="2">
        <v>2</v>
      </c>
      <c r="F7" s="17">
        <f t="shared" si="0"/>
        <v>1.08</v>
      </c>
      <c r="G7" s="2"/>
      <c r="H7" s="2"/>
      <c r="I7" s="2"/>
      <c r="J7" s="3"/>
      <c r="L7" s="1"/>
      <c r="M7" s="2"/>
      <c r="N7" s="17">
        <f t="shared" si="1"/>
        <v>1.08</v>
      </c>
      <c r="O7" s="2"/>
      <c r="P7" s="3"/>
    </row>
    <row r="8" spans="2:16" x14ac:dyDescent="0.25">
      <c r="B8" s="1" t="s">
        <v>7</v>
      </c>
      <c r="C8" s="10">
        <v>2.75</v>
      </c>
      <c r="D8" s="11">
        <v>0.18</v>
      </c>
      <c r="E8" s="2">
        <v>2</v>
      </c>
      <c r="F8" s="15">
        <f t="shared" si="0"/>
        <v>0.99</v>
      </c>
      <c r="G8" s="2"/>
      <c r="H8" s="2"/>
      <c r="I8" s="2"/>
      <c r="J8" s="3"/>
      <c r="L8" s="1"/>
      <c r="M8" s="2"/>
      <c r="N8" s="15">
        <f t="shared" si="1"/>
        <v>0.99</v>
      </c>
      <c r="O8" s="2"/>
      <c r="P8" s="3"/>
    </row>
    <row r="9" spans="2:16" x14ac:dyDescent="0.25">
      <c r="B9" s="1" t="s">
        <v>8</v>
      </c>
      <c r="C9" s="10">
        <v>2.75</v>
      </c>
      <c r="D9" s="11">
        <v>0.18</v>
      </c>
      <c r="E9" s="2">
        <v>2</v>
      </c>
      <c r="F9" s="17">
        <f t="shared" si="0"/>
        <v>0.99</v>
      </c>
      <c r="G9" s="2"/>
      <c r="H9" s="2"/>
      <c r="I9" s="2"/>
      <c r="J9" s="3"/>
      <c r="L9" s="1"/>
      <c r="M9" s="2"/>
      <c r="N9" s="17">
        <f t="shared" si="1"/>
        <v>0.99</v>
      </c>
      <c r="O9" s="2"/>
      <c r="P9" s="3"/>
    </row>
    <row r="10" spans="2:16" x14ac:dyDescent="0.25">
      <c r="B10" s="1" t="s">
        <v>9</v>
      </c>
      <c r="C10" s="10">
        <v>2.75</v>
      </c>
      <c r="D10" s="11">
        <v>0.18</v>
      </c>
      <c r="E10" s="12">
        <v>2</v>
      </c>
      <c r="F10" s="15">
        <f>C10*D10*E10</f>
        <v>0.99</v>
      </c>
      <c r="G10" s="2"/>
      <c r="H10" s="2"/>
      <c r="I10" s="2"/>
      <c r="J10" s="3"/>
      <c r="L10" s="1"/>
      <c r="M10" s="2"/>
      <c r="N10" s="15">
        <f t="shared" si="1"/>
        <v>0.99</v>
      </c>
      <c r="O10" s="2"/>
      <c r="P10" s="3"/>
    </row>
    <row r="11" spans="2:16" x14ac:dyDescent="0.25">
      <c r="B11" s="1" t="s">
        <v>10</v>
      </c>
      <c r="C11" s="10">
        <v>2.75</v>
      </c>
      <c r="D11" s="11">
        <v>0.2</v>
      </c>
      <c r="E11" s="2">
        <v>2</v>
      </c>
      <c r="F11" s="17">
        <f t="shared" ref="F11:F29" si="2">C11*D11*E11</f>
        <v>1.1000000000000001</v>
      </c>
      <c r="G11" s="2"/>
      <c r="H11" s="2"/>
      <c r="I11" s="2"/>
      <c r="J11" s="3"/>
      <c r="L11" s="1"/>
      <c r="M11" s="2"/>
      <c r="N11" s="17">
        <f t="shared" si="1"/>
        <v>1.1000000000000001</v>
      </c>
      <c r="O11" s="2"/>
      <c r="P11" s="3"/>
    </row>
    <row r="12" spans="2:16" x14ac:dyDescent="0.25">
      <c r="B12" s="1" t="s">
        <v>11</v>
      </c>
      <c r="C12" s="10">
        <v>2.75</v>
      </c>
      <c r="D12" s="11">
        <v>0.18</v>
      </c>
      <c r="E12" s="2">
        <v>2</v>
      </c>
      <c r="F12" s="15">
        <f t="shared" si="2"/>
        <v>0.99</v>
      </c>
      <c r="G12" s="2"/>
      <c r="H12" s="2"/>
      <c r="I12" s="2"/>
      <c r="J12" s="3"/>
      <c r="L12" s="1"/>
      <c r="M12" s="2"/>
      <c r="N12" s="15">
        <f t="shared" si="1"/>
        <v>0.99</v>
      </c>
      <c r="O12" s="2"/>
      <c r="P12" s="3"/>
    </row>
    <row r="13" spans="2:16" x14ac:dyDescent="0.25">
      <c r="B13" s="1" t="s">
        <v>12</v>
      </c>
      <c r="C13" s="10">
        <v>2.75</v>
      </c>
      <c r="D13" s="11">
        <v>0.14000000000000001</v>
      </c>
      <c r="E13" s="2">
        <v>2</v>
      </c>
      <c r="F13" s="17">
        <f t="shared" si="2"/>
        <v>0.77</v>
      </c>
      <c r="G13" s="2"/>
      <c r="H13" s="2"/>
      <c r="I13" s="2"/>
      <c r="J13" s="3"/>
      <c r="L13" s="1"/>
      <c r="M13" s="2"/>
      <c r="N13" s="17">
        <f t="shared" si="1"/>
        <v>0.77</v>
      </c>
      <c r="O13" s="2"/>
      <c r="P13" s="3"/>
    </row>
    <row r="14" spans="2:16" x14ac:dyDescent="0.25">
      <c r="B14" s="1" t="s">
        <v>45</v>
      </c>
      <c r="C14" s="10">
        <v>2.75</v>
      </c>
      <c r="D14" s="11">
        <v>0.18</v>
      </c>
      <c r="E14" s="2">
        <v>2</v>
      </c>
      <c r="F14" s="15">
        <f t="shared" si="2"/>
        <v>0.99</v>
      </c>
      <c r="G14" s="2"/>
      <c r="H14" s="2"/>
      <c r="I14" s="2"/>
      <c r="J14" s="3"/>
      <c r="L14" s="1"/>
      <c r="M14" s="2"/>
      <c r="N14" s="15">
        <f t="shared" si="1"/>
        <v>0.99</v>
      </c>
      <c r="O14" s="2"/>
      <c r="P14" s="3"/>
    </row>
    <row r="15" spans="2:16" x14ac:dyDescent="0.25">
      <c r="B15" s="1" t="s">
        <v>46</v>
      </c>
      <c r="C15" s="10">
        <v>2.75</v>
      </c>
      <c r="D15" s="11">
        <v>0.13</v>
      </c>
      <c r="E15" s="2">
        <v>2</v>
      </c>
      <c r="F15" s="17">
        <f t="shared" si="2"/>
        <v>0.71500000000000008</v>
      </c>
      <c r="G15" s="2"/>
      <c r="H15" s="2"/>
      <c r="I15" s="2"/>
      <c r="J15" s="3"/>
      <c r="L15" s="1"/>
      <c r="M15" s="2"/>
      <c r="N15" s="17">
        <f t="shared" si="1"/>
        <v>0.71500000000000008</v>
      </c>
      <c r="O15" s="2"/>
      <c r="P15" s="3"/>
    </row>
    <row r="16" spans="2:16" x14ac:dyDescent="0.25">
      <c r="B16" s="1" t="s">
        <v>47</v>
      </c>
      <c r="C16" s="10">
        <v>2.75</v>
      </c>
      <c r="D16" s="11">
        <v>0.18</v>
      </c>
      <c r="E16" s="2">
        <v>2</v>
      </c>
      <c r="F16" s="15">
        <f t="shared" si="2"/>
        <v>0.99</v>
      </c>
      <c r="G16" s="2"/>
      <c r="H16" s="2"/>
      <c r="I16" s="2"/>
      <c r="J16" s="3"/>
      <c r="L16" s="1"/>
      <c r="M16" s="2"/>
      <c r="N16" s="15">
        <f t="shared" si="1"/>
        <v>0.99</v>
      </c>
      <c r="O16" s="2"/>
      <c r="P16" s="3"/>
    </row>
    <row r="17" spans="2:16" x14ac:dyDescent="0.25">
      <c r="B17" s="1" t="s">
        <v>48</v>
      </c>
      <c r="C17" s="10">
        <v>2.75</v>
      </c>
      <c r="D17" s="11">
        <v>0.14000000000000001</v>
      </c>
      <c r="E17" s="2">
        <v>2</v>
      </c>
      <c r="F17" s="17">
        <f t="shared" si="2"/>
        <v>0.77</v>
      </c>
      <c r="G17" s="2"/>
      <c r="H17" s="2"/>
      <c r="I17" s="2"/>
      <c r="J17" s="3"/>
      <c r="L17" s="1"/>
      <c r="M17" s="2"/>
      <c r="N17" s="17">
        <f t="shared" si="1"/>
        <v>0.77</v>
      </c>
      <c r="O17" s="2"/>
      <c r="P17" s="3"/>
    </row>
    <row r="18" spans="2:16" x14ac:dyDescent="0.25">
      <c r="B18" s="1" t="s">
        <v>49</v>
      </c>
      <c r="C18" s="10">
        <v>2.75</v>
      </c>
      <c r="D18" s="11">
        <v>0.18</v>
      </c>
      <c r="E18" s="2">
        <v>2</v>
      </c>
      <c r="F18" s="15">
        <f t="shared" si="2"/>
        <v>0.99</v>
      </c>
      <c r="G18" s="2"/>
      <c r="H18" s="2"/>
      <c r="I18" s="2"/>
      <c r="J18" s="3"/>
      <c r="L18" s="1"/>
      <c r="M18" s="2"/>
      <c r="N18" s="15">
        <f t="shared" si="1"/>
        <v>0.99</v>
      </c>
      <c r="O18" s="2"/>
      <c r="P18" s="3"/>
    </row>
    <row r="19" spans="2:16" x14ac:dyDescent="0.25">
      <c r="B19" s="1" t="s">
        <v>50</v>
      </c>
      <c r="C19" s="10">
        <v>2.75</v>
      </c>
      <c r="D19" s="11">
        <v>0.2</v>
      </c>
      <c r="E19" s="2">
        <v>2</v>
      </c>
      <c r="F19" s="17">
        <f t="shared" si="2"/>
        <v>1.1000000000000001</v>
      </c>
      <c r="G19" s="2"/>
      <c r="H19" s="2"/>
      <c r="I19" s="2"/>
      <c r="J19" s="3"/>
      <c r="L19" s="1"/>
      <c r="M19" s="2"/>
      <c r="N19" s="17">
        <f t="shared" si="1"/>
        <v>1.1000000000000001</v>
      </c>
      <c r="O19" s="2"/>
      <c r="P19" s="3"/>
    </row>
    <row r="20" spans="2:16" x14ac:dyDescent="0.25">
      <c r="B20" s="1" t="s">
        <v>19</v>
      </c>
      <c r="C20" s="10">
        <v>2.75</v>
      </c>
      <c r="D20" s="11">
        <v>0.18</v>
      </c>
      <c r="E20" s="2">
        <v>2</v>
      </c>
      <c r="F20" s="15">
        <f t="shared" si="2"/>
        <v>0.99</v>
      </c>
      <c r="G20" s="2"/>
      <c r="H20" s="2"/>
      <c r="I20" s="2"/>
      <c r="J20" s="3"/>
      <c r="L20" s="1"/>
      <c r="M20" s="2"/>
      <c r="N20" s="15">
        <f t="shared" si="1"/>
        <v>0.99</v>
      </c>
      <c r="O20" s="2"/>
      <c r="P20" s="3"/>
    </row>
    <row r="21" spans="2:16" x14ac:dyDescent="0.25">
      <c r="B21" s="1" t="s">
        <v>20</v>
      </c>
      <c r="C21" s="10">
        <v>2.75</v>
      </c>
      <c r="D21" s="11">
        <v>0.13</v>
      </c>
      <c r="E21" s="2">
        <v>2</v>
      </c>
      <c r="F21" s="17">
        <f t="shared" si="2"/>
        <v>0.71500000000000008</v>
      </c>
      <c r="G21" s="2"/>
      <c r="H21" s="2"/>
      <c r="I21" s="2"/>
      <c r="J21" s="3"/>
      <c r="L21" s="1"/>
      <c r="M21" s="2"/>
      <c r="N21" s="17">
        <f t="shared" si="1"/>
        <v>0.71500000000000008</v>
      </c>
      <c r="O21" s="2"/>
      <c r="P21" s="3"/>
    </row>
    <row r="22" spans="2:16" x14ac:dyDescent="0.25">
      <c r="B22" s="1" t="s">
        <v>51</v>
      </c>
      <c r="C22" s="10">
        <v>2.75</v>
      </c>
      <c r="D22" s="11">
        <v>0.18</v>
      </c>
      <c r="E22" s="2">
        <v>2</v>
      </c>
      <c r="F22" s="15">
        <f t="shared" si="2"/>
        <v>0.99</v>
      </c>
      <c r="G22" s="2"/>
      <c r="H22" s="2"/>
      <c r="I22" s="2"/>
      <c r="J22" s="3"/>
      <c r="L22" s="1"/>
      <c r="M22" s="2"/>
      <c r="N22" s="15">
        <f t="shared" si="1"/>
        <v>0.99</v>
      </c>
      <c r="O22" s="2"/>
      <c r="P22" s="3"/>
    </row>
    <row r="23" spans="2:16" x14ac:dyDescent="0.25">
      <c r="B23" s="1" t="s">
        <v>52</v>
      </c>
      <c r="C23" s="10">
        <v>2.75</v>
      </c>
      <c r="D23" s="11">
        <v>0.13</v>
      </c>
      <c r="E23" s="2">
        <v>2</v>
      </c>
      <c r="F23" s="17">
        <f t="shared" si="2"/>
        <v>0.71500000000000008</v>
      </c>
      <c r="G23" s="2"/>
      <c r="H23" s="2"/>
      <c r="I23" s="2"/>
      <c r="J23" s="3"/>
      <c r="L23" s="1"/>
      <c r="M23" s="2"/>
      <c r="N23" s="17">
        <f t="shared" si="1"/>
        <v>0.71500000000000008</v>
      </c>
      <c r="O23" s="2"/>
      <c r="P23" s="3"/>
    </row>
    <row r="24" spans="2:16" x14ac:dyDescent="0.25">
      <c r="B24" s="1" t="s">
        <v>53</v>
      </c>
      <c r="C24" s="10">
        <v>2.75</v>
      </c>
      <c r="D24" s="11">
        <v>0.18</v>
      </c>
      <c r="E24" s="2">
        <v>2</v>
      </c>
      <c r="F24" s="15">
        <f t="shared" si="2"/>
        <v>0.99</v>
      </c>
      <c r="G24" s="2"/>
      <c r="H24" s="2"/>
      <c r="I24" s="2"/>
      <c r="J24" s="3"/>
      <c r="L24" s="1"/>
      <c r="M24" s="2"/>
      <c r="N24" s="15">
        <f t="shared" si="1"/>
        <v>0.99</v>
      </c>
      <c r="O24" s="2"/>
      <c r="P24" s="3"/>
    </row>
    <row r="25" spans="2:16" x14ac:dyDescent="0.25">
      <c r="B25" s="1" t="s">
        <v>54</v>
      </c>
      <c r="C25" s="10">
        <v>2.75</v>
      </c>
      <c r="D25" s="11">
        <v>0.13</v>
      </c>
      <c r="E25" s="2">
        <v>2</v>
      </c>
      <c r="F25" s="17">
        <f t="shared" si="2"/>
        <v>0.71500000000000008</v>
      </c>
      <c r="G25" s="2"/>
      <c r="H25" s="2"/>
      <c r="I25" s="2"/>
      <c r="J25" s="3"/>
      <c r="L25" s="1"/>
      <c r="M25" s="2"/>
      <c r="N25" s="17">
        <f t="shared" si="1"/>
        <v>0.71500000000000008</v>
      </c>
      <c r="O25" s="2"/>
      <c r="P25" s="3"/>
    </row>
    <row r="26" spans="2:16" x14ac:dyDescent="0.25">
      <c r="B26" s="1" t="s">
        <v>55</v>
      </c>
      <c r="C26" s="10">
        <v>2.4</v>
      </c>
      <c r="D26" s="11">
        <v>0.18</v>
      </c>
      <c r="E26" s="2">
        <v>2</v>
      </c>
      <c r="F26" s="15">
        <f t="shared" si="2"/>
        <v>0.86399999999999999</v>
      </c>
      <c r="G26" s="2"/>
      <c r="H26" s="2"/>
      <c r="I26" s="2"/>
      <c r="J26" s="3"/>
      <c r="L26" s="1"/>
      <c r="M26" s="2"/>
      <c r="N26" s="15">
        <f t="shared" si="1"/>
        <v>0.86399999999999999</v>
      </c>
      <c r="O26" s="2"/>
      <c r="P26" s="3"/>
    </row>
    <row r="27" spans="2:16" x14ac:dyDescent="0.25">
      <c r="B27" s="1" t="s">
        <v>56</v>
      </c>
      <c r="C27" s="10">
        <v>2.4</v>
      </c>
      <c r="D27" s="11">
        <v>0.2</v>
      </c>
      <c r="E27" s="2">
        <v>2</v>
      </c>
      <c r="F27" s="17">
        <f t="shared" si="2"/>
        <v>0.96</v>
      </c>
      <c r="G27" s="2"/>
      <c r="H27" s="2"/>
      <c r="I27" s="2"/>
      <c r="J27" s="3"/>
      <c r="L27" s="1"/>
      <c r="M27" s="2"/>
      <c r="N27" s="17">
        <f t="shared" si="1"/>
        <v>0.96</v>
      </c>
      <c r="O27" s="2"/>
      <c r="P27" s="3"/>
    </row>
    <row r="28" spans="2:16" x14ac:dyDescent="0.25">
      <c r="B28" s="1" t="s">
        <v>27</v>
      </c>
      <c r="C28" s="10">
        <v>2.4</v>
      </c>
      <c r="D28" s="11">
        <v>0.18</v>
      </c>
      <c r="E28" s="2">
        <v>2</v>
      </c>
      <c r="F28" s="15">
        <f t="shared" si="2"/>
        <v>0.86399999999999999</v>
      </c>
      <c r="G28" s="2"/>
      <c r="H28" s="2"/>
      <c r="I28" s="2"/>
      <c r="J28" s="3"/>
      <c r="L28" s="1"/>
      <c r="M28" s="2"/>
      <c r="N28" s="15">
        <f t="shared" si="1"/>
        <v>0.86399999999999999</v>
      </c>
      <c r="O28" s="2"/>
      <c r="P28" s="3"/>
    </row>
    <row r="29" spans="2:16" x14ac:dyDescent="0.25">
      <c r="B29" s="1" t="s">
        <v>28</v>
      </c>
      <c r="C29" s="10">
        <v>2.4</v>
      </c>
      <c r="D29" s="11">
        <v>0.21</v>
      </c>
      <c r="E29" s="2">
        <v>2</v>
      </c>
      <c r="F29" s="17">
        <f t="shared" si="2"/>
        <v>1.008</v>
      </c>
      <c r="G29" s="2"/>
      <c r="H29" s="2"/>
      <c r="I29" s="2"/>
      <c r="J29" s="3"/>
      <c r="L29" s="1"/>
      <c r="M29" s="2"/>
      <c r="N29" s="17">
        <f t="shared" si="1"/>
        <v>1.008</v>
      </c>
      <c r="O29" s="2"/>
      <c r="P29" s="3"/>
    </row>
    <row r="30" spans="2:16" x14ac:dyDescent="0.25">
      <c r="B30" s="1" t="s">
        <v>25</v>
      </c>
      <c r="C30" s="10">
        <v>2.15</v>
      </c>
      <c r="D30" s="11">
        <v>0.18</v>
      </c>
      <c r="E30" s="12">
        <v>2</v>
      </c>
      <c r="F30" s="15">
        <f>C30*D30*E30</f>
        <v>0.77399999999999991</v>
      </c>
      <c r="G30" s="2"/>
      <c r="H30" s="2"/>
      <c r="I30" s="2"/>
      <c r="J30" s="3"/>
      <c r="L30" s="1"/>
      <c r="M30" s="2"/>
      <c r="N30" s="15">
        <f t="shared" si="1"/>
        <v>0.77399999999999991</v>
      </c>
      <c r="O30" s="2"/>
      <c r="P30" s="3"/>
    </row>
    <row r="31" spans="2:16" x14ac:dyDescent="0.25">
      <c r="B31" s="1" t="s">
        <v>26</v>
      </c>
      <c r="C31" s="10">
        <v>2.15</v>
      </c>
      <c r="D31" s="11">
        <v>0.05</v>
      </c>
      <c r="E31" s="2">
        <v>2</v>
      </c>
      <c r="F31" s="17">
        <f t="shared" ref="F31:F37" si="3">C31*D31*E31</f>
        <v>0.215</v>
      </c>
      <c r="G31" s="2"/>
      <c r="H31" s="2"/>
      <c r="I31" s="2"/>
      <c r="J31" s="3"/>
      <c r="L31" s="1"/>
      <c r="M31" s="2"/>
      <c r="N31" s="17">
        <f t="shared" si="1"/>
        <v>0.215</v>
      </c>
      <c r="O31" s="2"/>
      <c r="P31" s="3"/>
    </row>
    <row r="32" spans="2:16" x14ac:dyDescent="0.25">
      <c r="B32" s="1" t="s">
        <v>33</v>
      </c>
      <c r="C32" s="10">
        <v>2.15</v>
      </c>
      <c r="D32" s="11">
        <v>0.18</v>
      </c>
      <c r="E32" s="2">
        <v>2</v>
      </c>
      <c r="F32" s="15">
        <f t="shared" si="3"/>
        <v>0.77399999999999991</v>
      </c>
      <c r="G32" s="2"/>
      <c r="H32" s="2"/>
      <c r="I32" s="2"/>
      <c r="J32" s="3"/>
      <c r="L32" s="1"/>
      <c r="M32" s="2"/>
      <c r="N32" s="15">
        <f t="shared" si="1"/>
        <v>0.77399999999999991</v>
      </c>
      <c r="O32" s="2"/>
      <c r="P32" s="3"/>
    </row>
    <row r="33" spans="2:16" x14ac:dyDescent="0.25">
      <c r="B33" s="1" t="s">
        <v>34</v>
      </c>
      <c r="C33" s="10">
        <v>2.15</v>
      </c>
      <c r="D33" s="11">
        <v>0.2</v>
      </c>
      <c r="E33" s="2">
        <v>2</v>
      </c>
      <c r="F33" s="17">
        <f t="shared" si="3"/>
        <v>0.86</v>
      </c>
      <c r="G33" s="2"/>
      <c r="H33" s="2"/>
      <c r="I33" s="2"/>
      <c r="J33" s="3"/>
      <c r="L33" s="1"/>
      <c r="M33" s="2"/>
      <c r="N33" s="17">
        <f t="shared" si="1"/>
        <v>0.86</v>
      </c>
      <c r="O33" s="2"/>
      <c r="P33" s="3"/>
    </row>
    <row r="34" spans="2:16" x14ac:dyDescent="0.25">
      <c r="B34" s="1" t="s">
        <v>31</v>
      </c>
      <c r="C34" s="10">
        <v>2.75</v>
      </c>
      <c r="D34" s="11">
        <v>0.18</v>
      </c>
      <c r="E34" s="2">
        <v>2</v>
      </c>
      <c r="F34" s="15">
        <f t="shared" si="3"/>
        <v>0.99</v>
      </c>
      <c r="G34" s="2"/>
      <c r="H34" s="2"/>
      <c r="I34" s="2"/>
      <c r="J34" s="3"/>
      <c r="L34" s="1"/>
      <c r="M34" s="2"/>
      <c r="N34" s="15">
        <f t="shared" si="1"/>
        <v>0.99</v>
      </c>
      <c r="O34" s="2"/>
      <c r="P34" s="3"/>
    </row>
    <row r="35" spans="2:16" x14ac:dyDescent="0.25">
      <c r="B35" s="1" t="s">
        <v>32</v>
      </c>
      <c r="C35" s="10">
        <v>2.75</v>
      </c>
      <c r="D35" s="11">
        <v>0.05</v>
      </c>
      <c r="E35" s="2">
        <v>2</v>
      </c>
      <c r="F35" s="17">
        <f t="shared" si="3"/>
        <v>0.27500000000000002</v>
      </c>
      <c r="G35" s="2"/>
      <c r="H35" s="2"/>
      <c r="I35" s="2"/>
      <c r="J35" s="3"/>
      <c r="L35" s="1"/>
      <c r="M35" s="2"/>
      <c r="N35" s="17">
        <f t="shared" si="1"/>
        <v>0.27500000000000002</v>
      </c>
      <c r="O35" s="2"/>
      <c r="P35" s="3"/>
    </row>
    <row r="36" spans="2:16" x14ac:dyDescent="0.25">
      <c r="B36" s="1" t="s">
        <v>37</v>
      </c>
      <c r="C36" s="10">
        <v>3</v>
      </c>
      <c r="D36" s="11">
        <v>0.18</v>
      </c>
      <c r="E36" s="2">
        <v>2</v>
      </c>
      <c r="F36" s="15">
        <f t="shared" si="3"/>
        <v>1.08</v>
      </c>
      <c r="G36" s="2"/>
      <c r="H36" s="2"/>
      <c r="I36" s="2"/>
      <c r="J36" s="3"/>
      <c r="L36" s="1"/>
      <c r="M36" s="2"/>
      <c r="N36" s="15">
        <f t="shared" si="1"/>
        <v>1.08</v>
      </c>
      <c r="O36" s="2"/>
      <c r="P36" s="3"/>
    </row>
    <row r="37" spans="2:16" x14ac:dyDescent="0.25">
      <c r="B37" s="1" t="s">
        <v>38</v>
      </c>
      <c r="C37" s="10">
        <v>3</v>
      </c>
      <c r="D37" s="11">
        <v>0.2</v>
      </c>
      <c r="E37" s="2">
        <v>2</v>
      </c>
      <c r="F37" s="17">
        <f t="shared" si="3"/>
        <v>1.2000000000000002</v>
      </c>
      <c r="G37" s="2"/>
      <c r="H37" s="2"/>
      <c r="I37" s="2"/>
      <c r="J37" s="3"/>
      <c r="L37" s="1"/>
      <c r="M37" s="2"/>
      <c r="N37" s="17">
        <f t="shared" si="1"/>
        <v>1.2000000000000002</v>
      </c>
      <c r="O37" s="2"/>
      <c r="P37" s="3"/>
    </row>
    <row r="38" spans="2:16" x14ac:dyDescent="0.25">
      <c r="B38" s="1" t="s">
        <v>39</v>
      </c>
      <c r="C38" s="10">
        <v>19.149999999999999</v>
      </c>
      <c r="D38" s="11">
        <v>0.18</v>
      </c>
      <c r="E38" s="12">
        <v>1</v>
      </c>
      <c r="F38" s="15">
        <f>C38*D38</f>
        <v>3.4469999999999996</v>
      </c>
      <c r="G38" s="2"/>
      <c r="H38" s="2"/>
      <c r="I38" s="2"/>
      <c r="J38" s="3"/>
      <c r="L38" s="1">
        <v>20.350000000000001</v>
      </c>
      <c r="M38" s="2"/>
      <c r="N38" s="15">
        <f>L38*D38*E38</f>
        <v>3.6630000000000003</v>
      </c>
      <c r="O38" s="2"/>
      <c r="P38" s="3"/>
    </row>
    <row r="39" spans="2:16" x14ac:dyDescent="0.25">
      <c r="B39" s="1" t="s">
        <v>40</v>
      </c>
      <c r="C39" s="10">
        <v>19.149999999999999</v>
      </c>
      <c r="D39" s="11">
        <v>0.18</v>
      </c>
      <c r="E39" s="12">
        <v>2</v>
      </c>
      <c r="F39" s="17">
        <f>C39*D39*E39</f>
        <v>6.8939999999999992</v>
      </c>
      <c r="G39" s="2"/>
      <c r="H39" s="2"/>
      <c r="I39" s="2"/>
      <c r="J39" s="3"/>
      <c r="L39" s="1">
        <v>20.350000000000001</v>
      </c>
      <c r="M39" s="2"/>
      <c r="N39" s="17">
        <f t="shared" ref="N39:N41" si="4">L39*D39*E39</f>
        <v>7.3260000000000005</v>
      </c>
      <c r="O39" s="2"/>
      <c r="P39" s="3"/>
    </row>
    <row r="40" spans="2:16" x14ac:dyDescent="0.25">
      <c r="B40" s="1" t="s">
        <v>41</v>
      </c>
      <c r="C40" s="10">
        <v>19.149999999999999</v>
      </c>
      <c r="D40" s="11">
        <v>0.18</v>
      </c>
      <c r="E40" s="12">
        <v>1</v>
      </c>
      <c r="F40" s="15">
        <f>C40*D40</f>
        <v>3.4469999999999996</v>
      </c>
      <c r="G40" s="2"/>
      <c r="H40" s="2"/>
      <c r="I40" s="2"/>
      <c r="J40" s="3"/>
      <c r="L40" s="1">
        <v>20.350000000000001</v>
      </c>
      <c r="M40" s="2"/>
      <c r="N40" s="15">
        <f t="shared" si="4"/>
        <v>3.6630000000000003</v>
      </c>
      <c r="O40" s="2"/>
      <c r="P40" s="3"/>
    </row>
    <row r="41" spans="2:16" x14ac:dyDescent="0.25">
      <c r="B41" s="1" t="s">
        <v>78</v>
      </c>
      <c r="C41" s="10">
        <v>19.149999999999999</v>
      </c>
      <c r="D41" s="11">
        <v>0.18</v>
      </c>
      <c r="E41" s="12">
        <v>1</v>
      </c>
      <c r="F41" s="17">
        <f>C41*D41*E41</f>
        <v>3.4469999999999996</v>
      </c>
      <c r="G41" s="2"/>
      <c r="H41" s="2"/>
      <c r="I41" s="2"/>
      <c r="J41" s="3"/>
      <c r="L41" s="1">
        <v>20.350000000000001</v>
      </c>
      <c r="M41" s="2"/>
      <c r="N41" s="17">
        <f t="shared" si="4"/>
        <v>3.6630000000000003</v>
      </c>
      <c r="O41" s="2"/>
      <c r="P41" s="3"/>
    </row>
    <row r="42" spans="2:16" x14ac:dyDescent="0.25">
      <c r="B42" s="1" t="s">
        <v>57</v>
      </c>
      <c r="C42" s="10">
        <v>4.8</v>
      </c>
      <c r="D42" s="11">
        <v>0.32</v>
      </c>
      <c r="E42" s="2"/>
      <c r="G42" s="2"/>
      <c r="H42" s="2"/>
      <c r="I42" s="2"/>
      <c r="J42" s="3"/>
      <c r="L42" s="1"/>
      <c r="M42" s="2"/>
      <c r="N42" s="17">
        <f>C42*D42</f>
        <v>1.536</v>
      </c>
      <c r="O42" s="2"/>
      <c r="P42" s="3"/>
    </row>
    <row r="43" spans="2:16" x14ac:dyDescent="0.25">
      <c r="B43" s="1" t="s">
        <v>42</v>
      </c>
      <c r="C43" s="10">
        <v>4</v>
      </c>
      <c r="D43" s="11">
        <v>0.32</v>
      </c>
      <c r="E43" s="2"/>
      <c r="F43" s="17">
        <f>C43*D43</f>
        <v>1.28</v>
      </c>
      <c r="G43" s="2"/>
      <c r="H43" s="2"/>
      <c r="I43" s="2"/>
      <c r="J43" s="3"/>
      <c r="L43" s="1"/>
      <c r="M43" s="2"/>
      <c r="N43" s="2"/>
      <c r="O43" s="2"/>
      <c r="P43" s="3"/>
    </row>
    <row r="44" spans="2:16" x14ac:dyDescent="0.25">
      <c r="B44" s="1" t="s">
        <v>60</v>
      </c>
      <c r="C44" s="10">
        <v>2</v>
      </c>
      <c r="D44" s="11">
        <v>0.4</v>
      </c>
      <c r="E44" s="2">
        <v>2</v>
      </c>
      <c r="F44" s="20">
        <f>C44*D44*E44</f>
        <v>1.6</v>
      </c>
      <c r="G44" s="2"/>
      <c r="H44" s="2"/>
      <c r="I44" s="2"/>
      <c r="J44" s="3"/>
      <c r="L44" s="1"/>
      <c r="M44" s="2"/>
      <c r="N44" s="17">
        <f t="shared" ref="N44" si="5">C44*D44*E44</f>
        <v>1.6</v>
      </c>
      <c r="O44" s="2"/>
      <c r="P44" s="3"/>
    </row>
    <row r="45" spans="2:16" x14ac:dyDescent="0.25">
      <c r="B45" s="1" t="s">
        <v>58</v>
      </c>
      <c r="C45" s="10"/>
      <c r="D45" s="11"/>
      <c r="E45" s="2"/>
      <c r="F45" s="21">
        <v>40</v>
      </c>
      <c r="G45" s="2"/>
      <c r="H45" s="2"/>
      <c r="I45" s="2"/>
      <c r="J45" s="3"/>
      <c r="L45" s="1"/>
      <c r="M45" s="2"/>
      <c r="N45" s="74">
        <v>40</v>
      </c>
      <c r="O45" s="2"/>
      <c r="P45" s="3"/>
    </row>
    <row r="46" spans="2:16" x14ac:dyDescent="0.25">
      <c r="B46" s="1" t="s">
        <v>59</v>
      </c>
      <c r="C46" s="10"/>
      <c r="D46" s="11"/>
      <c r="E46" s="2"/>
      <c r="G46" s="2"/>
      <c r="H46" s="2"/>
      <c r="I46" s="2"/>
      <c r="J46" s="3"/>
      <c r="L46" s="1"/>
      <c r="M46" s="2"/>
      <c r="N46" s="2"/>
      <c r="O46" s="2"/>
      <c r="P46" s="3"/>
    </row>
    <row r="47" spans="2:16" x14ac:dyDescent="0.25">
      <c r="B47" s="1" t="s">
        <v>62</v>
      </c>
      <c r="C47" s="10">
        <v>22.7</v>
      </c>
      <c r="D47" s="11">
        <v>0.16020000000000001</v>
      </c>
      <c r="E47" s="2">
        <v>2</v>
      </c>
      <c r="F47" s="20">
        <f>C47*D47*E47</f>
        <v>7.2730800000000002</v>
      </c>
      <c r="G47" s="2"/>
      <c r="H47" s="2"/>
      <c r="I47" s="2"/>
      <c r="J47" s="3"/>
      <c r="L47" s="1"/>
      <c r="M47" s="2"/>
      <c r="N47" s="2"/>
      <c r="O47" s="2"/>
      <c r="P47" s="3"/>
    </row>
    <row r="48" spans="2:16" x14ac:dyDescent="0.25">
      <c r="B48" s="1" t="s">
        <v>63</v>
      </c>
      <c r="C48" s="10">
        <v>21.7</v>
      </c>
      <c r="D48" s="11">
        <v>0.16020000000000001</v>
      </c>
      <c r="E48" s="2">
        <v>2</v>
      </c>
      <c r="G48" s="2"/>
      <c r="H48" s="2"/>
      <c r="I48" s="2"/>
      <c r="J48" s="3"/>
      <c r="L48" s="1"/>
      <c r="M48" s="2"/>
      <c r="N48" s="17">
        <f>C48*D48*E48</f>
        <v>6.95268</v>
      </c>
      <c r="O48" s="2"/>
      <c r="P48" s="3"/>
    </row>
    <row r="49" spans="2:16" x14ac:dyDescent="0.25">
      <c r="B49" s="1" t="s">
        <v>61</v>
      </c>
      <c r="C49" s="10"/>
      <c r="D49" s="11"/>
      <c r="E49" s="2"/>
      <c r="F49" s="21">
        <v>2.5</v>
      </c>
      <c r="G49" s="2"/>
      <c r="H49" s="2"/>
      <c r="I49" s="2"/>
      <c r="J49" s="3"/>
      <c r="L49" s="1"/>
      <c r="M49" s="2"/>
      <c r="N49" s="74">
        <v>2.5</v>
      </c>
      <c r="O49" s="2"/>
      <c r="P49" s="3"/>
    </row>
    <row r="50" spans="2:16" ht="15.75" thickBot="1" x14ac:dyDescent="0.3">
      <c r="B50" s="4"/>
      <c r="C50" s="13"/>
      <c r="D50" s="14"/>
      <c r="E50" s="5"/>
      <c r="F50" s="5"/>
      <c r="G50" s="5"/>
      <c r="H50" s="16">
        <f>F4+F6+F8+F10+F12+F14+F16+F18+F20+F22+F24+F26+F28+F30+F32+F34+F36+F38+F40</f>
        <v>23.310000000000002</v>
      </c>
      <c r="I50" s="22">
        <f>F5+F7+F9+F11+F13+F15+F17+F19+F21+F23+F25+F27+F29+F31+F33+F35+F37+F39+F41+N42+F43+F44+F45+F47+N48+F49</f>
        <v>86.110759999999985</v>
      </c>
      <c r="J50" s="6"/>
      <c r="L50" s="4"/>
      <c r="M50" s="5"/>
      <c r="N50" s="5"/>
      <c r="O50" s="16">
        <f>N4+N6+N8+N10+N12+N14+N16+N18+N20+N22+N24+N26+N28+N30+N32+N34+N36+N38+N40</f>
        <v>23.742000000000004</v>
      </c>
      <c r="P50" s="75">
        <f>N5+N7+N9+N11+N13+N15+N17+N19+N21+N23+N25+N27+N29+N31+N33+N35+N37+N39+N41+N42+N44+N45+N48+N49</f>
        <v>78.205680000000001</v>
      </c>
    </row>
    <row r="51" spans="2:16" ht="15.75" thickBot="1" x14ac:dyDescent="0.3"/>
    <row r="52" spans="2:16" ht="15.75" thickBot="1" x14ac:dyDescent="0.3">
      <c r="B52" s="38" t="s">
        <v>79</v>
      </c>
      <c r="C52" s="39"/>
      <c r="D52" s="40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2">
        <f>H50*2+O50*2</f>
        <v>94.104000000000013</v>
      </c>
      <c r="P52" s="43">
        <f>I50*2+P50*2</f>
        <v>328.63288</v>
      </c>
    </row>
    <row r="53" spans="2:16" x14ac:dyDescent="0.25">
      <c r="C53" s="19"/>
      <c r="D53" t="s">
        <v>43</v>
      </c>
    </row>
    <row r="54" spans="2:16" ht="6" customHeight="1" x14ac:dyDescent="0.25"/>
    <row r="55" spans="2:16" x14ac:dyDescent="0.25">
      <c r="C55" s="20"/>
      <c r="D55" t="s">
        <v>44</v>
      </c>
    </row>
    <row r="56" spans="2:16" ht="15.75" thickBot="1" x14ac:dyDescent="0.3"/>
    <row r="57" spans="2:16" ht="45.75" customHeight="1" thickBot="1" x14ac:dyDescent="0.3">
      <c r="B57" s="62" t="s">
        <v>88</v>
      </c>
      <c r="C57" s="41"/>
      <c r="D57" s="41"/>
      <c r="E57" s="41"/>
      <c r="F57" s="41"/>
      <c r="G57" s="41"/>
      <c r="H57" s="44" t="s">
        <v>71</v>
      </c>
      <c r="I57" s="45" t="s">
        <v>70</v>
      </c>
    </row>
    <row r="58" spans="2:16" x14ac:dyDescent="0.25">
      <c r="B58" s="46" t="s">
        <v>83</v>
      </c>
      <c r="C58" s="47"/>
      <c r="D58" s="47"/>
      <c r="E58" s="47"/>
      <c r="F58" s="47"/>
      <c r="G58" s="47"/>
      <c r="H58" s="48">
        <v>23.310000000000002</v>
      </c>
      <c r="I58" s="49">
        <v>86.110759999999985</v>
      </c>
    </row>
    <row r="59" spans="2:16" x14ac:dyDescent="0.25">
      <c r="B59" s="50" t="s">
        <v>84</v>
      </c>
      <c r="C59" s="51"/>
      <c r="D59" s="51"/>
      <c r="E59" s="51"/>
      <c r="F59" s="51"/>
      <c r="G59" s="51"/>
      <c r="H59" s="52">
        <v>23.310000000000002</v>
      </c>
      <c r="I59" s="53">
        <v>86.110759999999985</v>
      </c>
    </row>
    <row r="60" spans="2:16" x14ac:dyDescent="0.25">
      <c r="B60" s="50" t="s">
        <v>85</v>
      </c>
      <c r="C60" s="51"/>
      <c r="D60" s="51"/>
      <c r="E60" s="51"/>
      <c r="F60" s="51"/>
      <c r="G60" s="51"/>
      <c r="H60" s="54">
        <v>23.742000000000004</v>
      </c>
      <c r="I60" s="53">
        <v>78.205680000000001</v>
      </c>
    </row>
    <row r="61" spans="2:16" ht="15.75" thickBot="1" x14ac:dyDescent="0.3">
      <c r="B61" s="55" t="s">
        <v>86</v>
      </c>
      <c r="C61" s="56"/>
      <c r="D61" s="56"/>
      <c r="E61" s="56"/>
      <c r="F61" s="56"/>
      <c r="G61" s="56"/>
      <c r="H61" s="57">
        <v>23.742000000000004</v>
      </c>
      <c r="I61" s="58">
        <v>78.205680000000001</v>
      </c>
    </row>
    <row r="62" spans="2:16" ht="15.75" thickBot="1" x14ac:dyDescent="0.3">
      <c r="B62" s="12"/>
      <c r="C62" s="12"/>
      <c r="D62" s="12"/>
      <c r="E62" s="12"/>
      <c r="F62" s="12"/>
      <c r="G62" s="12"/>
      <c r="H62" s="64"/>
      <c r="I62" s="64"/>
    </row>
    <row r="63" spans="2:16" ht="15.75" thickBot="1" x14ac:dyDescent="0.3">
      <c r="B63" s="38" t="s">
        <v>77</v>
      </c>
      <c r="C63" s="39"/>
      <c r="D63" s="40"/>
      <c r="E63" s="41"/>
      <c r="F63" s="41"/>
      <c r="G63" s="41"/>
      <c r="H63" s="65">
        <f>SUM(H58:H61)</f>
        <v>94.104000000000013</v>
      </c>
      <c r="I63" s="66">
        <f>SUM(I58:I61)</f>
        <v>328.63288</v>
      </c>
    </row>
    <row r="65" spans="2:4" x14ac:dyDescent="0.25">
      <c r="B65" t="s">
        <v>89</v>
      </c>
      <c r="C65" s="19"/>
      <c r="D65" t="s">
        <v>80</v>
      </c>
    </row>
    <row r="66" spans="2:4" ht="7.5" customHeight="1" x14ac:dyDescent="0.25"/>
    <row r="67" spans="2:4" x14ac:dyDescent="0.25">
      <c r="C67" s="20"/>
      <c r="D67" t="s">
        <v>67</v>
      </c>
    </row>
  </sheetData>
  <mergeCells count="2">
    <mergeCell ref="B2:J2"/>
    <mergeCell ref="L2:P2"/>
  </mergeCells>
  <pageMargins left="0.70866141732283472" right="0.70866141732283472" top="0.78740157480314965" bottom="0.78740157480314965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K58"/>
  <sheetViews>
    <sheetView workbookViewId="0">
      <selection activeCell="O35" sqref="O35"/>
    </sheetView>
  </sheetViews>
  <sheetFormatPr defaultRowHeight="15" x14ac:dyDescent="0.25"/>
  <cols>
    <col min="1" max="1" width="1.85546875" customWidth="1"/>
    <col min="2" max="2" width="2.85546875" customWidth="1"/>
    <col min="4" max="4" width="17.85546875" customWidth="1"/>
    <col min="6" max="6" width="6.7109375" customWidth="1"/>
    <col min="10" max="10" width="13.85546875" customWidth="1"/>
    <col min="11" max="11" width="3.140625" customWidth="1"/>
  </cols>
  <sheetData>
    <row r="1" spans="4:11" ht="7.5" customHeight="1" x14ac:dyDescent="0.25"/>
    <row r="2" spans="4:11" x14ac:dyDescent="0.25">
      <c r="D2" s="86" t="s">
        <v>90</v>
      </c>
      <c r="E2" s="87"/>
      <c r="F2" s="87"/>
      <c r="G2" s="87"/>
      <c r="H2" s="87"/>
      <c r="I2" s="87"/>
      <c r="J2" s="87"/>
      <c r="K2" s="88"/>
    </row>
    <row r="3" spans="4:11" x14ac:dyDescent="0.25">
      <c r="D3" s="67"/>
      <c r="E3" s="2"/>
      <c r="F3" s="2"/>
      <c r="G3" s="2"/>
      <c r="H3" s="2"/>
      <c r="I3" s="2"/>
      <c r="J3" s="2"/>
      <c r="K3" s="68"/>
    </row>
    <row r="4" spans="4:11" x14ac:dyDescent="0.25">
      <c r="D4" s="89" t="s">
        <v>91</v>
      </c>
      <c r="E4" s="90"/>
      <c r="F4" s="90"/>
      <c r="G4" s="90"/>
      <c r="H4" s="90"/>
      <c r="I4" s="90"/>
      <c r="J4" s="90"/>
      <c r="K4" s="91"/>
    </row>
    <row r="5" spans="4:11" x14ac:dyDescent="0.25">
      <c r="D5" s="67"/>
      <c r="E5" s="2"/>
      <c r="F5" s="2"/>
      <c r="G5" s="2"/>
      <c r="H5" s="2"/>
      <c r="I5" s="2"/>
      <c r="J5" s="2"/>
      <c r="K5" s="68"/>
    </row>
    <row r="6" spans="4:11" x14ac:dyDescent="0.25">
      <c r="D6" s="92" t="s">
        <v>92</v>
      </c>
      <c r="E6" s="93"/>
      <c r="F6" s="93"/>
      <c r="G6" s="93"/>
      <c r="H6" s="93"/>
      <c r="I6" s="93"/>
      <c r="J6" s="2"/>
      <c r="K6" s="68"/>
    </row>
    <row r="7" spans="4:11" x14ac:dyDescent="0.25">
      <c r="D7" s="67"/>
      <c r="E7" s="2" t="s">
        <v>1</v>
      </c>
      <c r="F7" s="2"/>
      <c r="G7" s="2" t="s">
        <v>0</v>
      </c>
      <c r="H7" s="2"/>
      <c r="I7" s="2" t="s">
        <v>93</v>
      </c>
      <c r="J7" s="2" t="s">
        <v>94</v>
      </c>
      <c r="K7" s="68"/>
    </row>
    <row r="8" spans="4:11" x14ac:dyDescent="0.25">
      <c r="D8" s="67" t="s">
        <v>95</v>
      </c>
      <c r="E8" s="10">
        <v>0.2</v>
      </c>
      <c r="F8" s="2"/>
      <c r="G8" s="2">
        <v>3.22</v>
      </c>
      <c r="H8" s="2"/>
      <c r="I8" s="2">
        <v>4</v>
      </c>
      <c r="J8" s="2">
        <f>E8*G8*I8</f>
        <v>2.5760000000000005</v>
      </c>
      <c r="K8" s="68"/>
    </row>
    <row r="9" spans="4:11" x14ac:dyDescent="0.25">
      <c r="D9" s="67" t="s">
        <v>96</v>
      </c>
      <c r="E9" s="10">
        <v>0.2</v>
      </c>
      <c r="F9" s="2"/>
      <c r="G9" s="2">
        <v>3.03</v>
      </c>
      <c r="H9" s="2"/>
      <c r="I9" s="2">
        <v>4</v>
      </c>
      <c r="J9" s="2">
        <f t="shared" ref="J9:J13" si="0">E9*G9*I9</f>
        <v>2.4239999999999999</v>
      </c>
      <c r="K9" s="68"/>
    </row>
    <row r="10" spans="4:11" x14ac:dyDescent="0.25">
      <c r="D10" s="67" t="s">
        <v>97</v>
      </c>
      <c r="E10" s="10">
        <v>0.2</v>
      </c>
      <c r="F10" s="2"/>
      <c r="G10" s="2">
        <v>2.7</v>
      </c>
      <c r="H10" s="2"/>
      <c r="I10" s="2">
        <v>4</v>
      </c>
      <c r="J10" s="2">
        <f t="shared" si="0"/>
        <v>2.16</v>
      </c>
      <c r="K10" s="68"/>
    </row>
    <row r="11" spans="4:11" x14ac:dyDescent="0.25">
      <c r="D11" s="67" t="s">
        <v>98</v>
      </c>
      <c r="E11" s="10">
        <v>0.2</v>
      </c>
      <c r="F11" s="2"/>
      <c r="G11" s="2">
        <v>1.3</v>
      </c>
      <c r="H11" s="2"/>
      <c r="I11" s="2">
        <v>4</v>
      </c>
      <c r="J11" s="2">
        <f t="shared" si="0"/>
        <v>1.04</v>
      </c>
      <c r="K11" s="68"/>
    </row>
    <row r="12" spans="4:11" x14ac:dyDescent="0.25">
      <c r="D12" s="67" t="s">
        <v>99</v>
      </c>
      <c r="E12" s="10">
        <v>0.2</v>
      </c>
      <c r="F12" s="2"/>
      <c r="G12" s="2">
        <v>15.79</v>
      </c>
      <c r="H12" s="2"/>
      <c r="I12" s="2">
        <v>4</v>
      </c>
      <c r="J12" s="2">
        <f t="shared" si="0"/>
        <v>12.632</v>
      </c>
      <c r="K12" s="68"/>
    </row>
    <row r="13" spans="4:11" x14ac:dyDescent="0.25">
      <c r="D13" s="67" t="s">
        <v>100</v>
      </c>
      <c r="E13" s="10">
        <v>0.2</v>
      </c>
      <c r="F13" s="2"/>
      <c r="G13" s="2">
        <v>9.5</v>
      </c>
      <c r="H13" s="2"/>
      <c r="I13" s="2">
        <v>4</v>
      </c>
      <c r="J13" s="2">
        <f t="shared" si="0"/>
        <v>7.6000000000000005</v>
      </c>
      <c r="K13" s="68"/>
    </row>
    <row r="14" spans="4:11" x14ac:dyDescent="0.25">
      <c r="D14" s="67"/>
      <c r="E14" s="10"/>
      <c r="F14" s="2"/>
      <c r="G14" s="2"/>
      <c r="H14" s="2"/>
      <c r="I14" s="2"/>
      <c r="J14" s="2"/>
      <c r="K14" s="68"/>
    </row>
    <row r="15" spans="4:11" ht="19.5" customHeight="1" x14ac:dyDescent="0.25">
      <c r="D15" s="69"/>
      <c r="E15" s="33"/>
      <c r="F15" s="35"/>
      <c r="G15" s="35"/>
      <c r="H15" s="35"/>
      <c r="I15" s="35"/>
      <c r="J15" s="70">
        <f>SUM(J8:J14)</f>
        <v>28.432000000000002</v>
      </c>
      <c r="K15" s="71"/>
    </row>
    <row r="17" spans="4:11" x14ac:dyDescent="0.25">
      <c r="D17" s="20" t="s">
        <v>101</v>
      </c>
      <c r="E17" s="20"/>
      <c r="F17" s="20"/>
      <c r="G17" s="20"/>
      <c r="H17" s="20"/>
      <c r="I17" s="20"/>
    </row>
    <row r="19" spans="4:11" x14ac:dyDescent="0.25">
      <c r="D19" s="86" t="s">
        <v>90</v>
      </c>
      <c r="E19" s="87"/>
      <c r="F19" s="87"/>
      <c r="G19" s="87"/>
      <c r="H19" s="87"/>
      <c r="I19" s="87"/>
      <c r="J19" s="87"/>
      <c r="K19" s="88"/>
    </row>
    <row r="20" spans="4:11" x14ac:dyDescent="0.25">
      <c r="D20" s="67"/>
      <c r="E20" s="2"/>
      <c r="F20" s="2"/>
      <c r="G20" s="2"/>
      <c r="H20" s="2"/>
      <c r="I20" s="2"/>
      <c r="J20" s="2"/>
      <c r="K20" s="68"/>
    </row>
    <row r="21" spans="4:11" x14ac:dyDescent="0.25">
      <c r="D21" s="89" t="s">
        <v>91</v>
      </c>
      <c r="E21" s="90"/>
      <c r="F21" s="90"/>
      <c r="G21" s="90"/>
      <c r="H21" s="90"/>
      <c r="I21" s="90"/>
      <c r="J21" s="90"/>
      <c r="K21" s="91"/>
    </row>
    <row r="22" spans="4:11" x14ac:dyDescent="0.25">
      <c r="D22" s="67"/>
      <c r="E22" s="2"/>
      <c r="F22" s="2"/>
      <c r="G22" s="2"/>
      <c r="H22" s="2"/>
      <c r="I22" s="2"/>
      <c r="J22" s="2"/>
      <c r="K22" s="68"/>
    </row>
    <row r="23" spans="4:11" x14ac:dyDescent="0.25">
      <c r="D23" s="92" t="s">
        <v>102</v>
      </c>
      <c r="E23" s="93"/>
      <c r="F23" s="93"/>
      <c r="G23" s="93"/>
      <c r="H23" s="93"/>
      <c r="I23" s="93"/>
      <c r="J23" s="2"/>
      <c r="K23" s="68"/>
    </row>
    <row r="24" spans="4:11" x14ac:dyDescent="0.25">
      <c r="D24" s="67"/>
      <c r="E24" s="2" t="s">
        <v>1</v>
      </c>
      <c r="F24" s="2"/>
      <c r="G24" s="2" t="s">
        <v>0</v>
      </c>
      <c r="H24" s="2"/>
      <c r="I24" s="2" t="s">
        <v>93</v>
      </c>
      <c r="J24" s="2" t="s">
        <v>94</v>
      </c>
      <c r="K24" s="68"/>
    </row>
    <row r="25" spans="4:11" x14ac:dyDescent="0.25">
      <c r="D25" s="67" t="s">
        <v>95</v>
      </c>
      <c r="E25" s="10">
        <v>0.2</v>
      </c>
      <c r="F25" s="2"/>
      <c r="G25" s="2">
        <v>2.97</v>
      </c>
      <c r="H25" s="2"/>
      <c r="I25" s="2">
        <v>4</v>
      </c>
      <c r="J25" s="2">
        <f>E25*G25*I25</f>
        <v>2.3760000000000003</v>
      </c>
      <c r="K25" s="68"/>
    </row>
    <row r="26" spans="4:11" x14ac:dyDescent="0.25">
      <c r="D26" s="67" t="s">
        <v>96</v>
      </c>
      <c r="E26" s="10">
        <v>0.2</v>
      </c>
      <c r="F26" s="2"/>
      <c r="G26" s="2">
        <v>2.97</v>
      </c>
      <c r="H26" s="2"/>
      <c r="I26" s="2">
        <v>4</v>
      </c>
      <c r="J26" s="2">
        <f t="shared" ref="J26:J30" si="1">E26*G26*I26</f>
        <v>2.3760000000000003</v>
      </c>
      <c r="K26" s="68"/>
    </row>
    <row r="27" spans="4:11" x14ac:dyDescent="0.25">
      <c r="D27" s="67" t="s">
        <v>97</v>
      </c>
      <c r="E27" s="10">
        <v>0.2</v>
      </c>
      <c r="F27" s="2"/>
      <c r="G27" s="2">
        <v>2.4</v>
      </c>
      <c r="H27" s="2"/>
      <c r="I27" s="2">
        <v>4</v>
      </c>
      <c r="J27" s="2">
        <f t="shared" si="1"/>
        <v>1.92</v>
      </c>
      <c r="K27" s="68"/>
    </row>
    <row r="28" spans="4:11" x14ac:dyDescent="0.25">
      <c r="D28" s="67" t="s">
        <v>98</v>
      </c>
      <c r="E28" s="10">
        <v>0.22</v>
      </c>
      <c r="F28" s="2"/>
      <c r="G28" s="2">
        <v>1.06</v>
      </c>
      <c r="H28" s="2"/>
      <c r="I28" s="2">
        <v>4</v>
      </c>
      <c r="J28" s="2">
        <f t="shared" si="1"/>
        <v>0.93280000000000007</v>
      </c>
      <c r="K28" s="68"/>
    </row>
    <row r="29" spans="4:11" x14ac:dyDescent="0.25">
      <c r="D29" s="67" t="s">
        <v>99</v>
      </c>
      <c r="E29" s="10">
        <v>0.2</v>
      </c>
      <c r="F29" s="2"/>
      <c r="G29" s="2">
        <v>15.78</v>
      </c>
      <c r="H29" s="2"/>
      <c r="I29" s="2">
        <v>4</v>
      </c>
      <c r="J29" s="2">
        <f t="shared" si="1"/>
        <v>12.624000000000001</v>
      </c>
      <c r="K29" s="68"/>
    </row>
    <row r="30" spans="4:11" x14ac:dyDescent="0.25">
      <c r="D30" s="67" t="s">
        <v>100</v>
      </c>
      <c r="E30" s="10">
        <v>0.2</v>
      </c>
      <c r="F30" s="2"/>
      <c r="G30" s="2">
        <v>9.65</v>
      </c>
      <c r="H30" s="2"/>
      <c r="I30" s="2">
        <v>4</v>
      </c>
      <c r="J30" s="2">
        <f t="shared" si="1"/>
        <v>7.7200000000000006</v>
      </c>
      <c r="K30" s="68"/>
    </row>
    <row r="31" spans="4:11" x14ac:dyDescent="0.25">
      <c r="D31" s="67"/>
      <c r="E31" s="10"/>
      <c r="F31" s="2"/>
      <c r="G31" s="2"/>
      <c r="H31" s="2"/>
      <c r="I31" s="2"/>
      <c r="J31" s="2"/>
      <c r="K31" s="68"/>
    </row>
    <row r="32" spans="4:11" x14ac:dyDescent="0.25">
      <c r="D32" s="69"/>
      <c r="E32" s="33"/>
      <c r="F32" s="35"/>
      <c r="G32" s="35"/>
      <c r="H32" s="35"/>
      <c r="I32" s="35"/>
      <c r="J32" s="70">
        <f>SUM(J25:J31)</f>
        <v>27.948799999999999</v>
      </c>
      <c r="K32" s="71"/>
    </row>
    <row r="34" spans="4:11" x14ac:dyDescent="0.25">
      <c r="D34" s="20" t="s">
        <v>101</v>
      </c>
      <c r="E34" s="20"/>
      <c r="F34" s="20"/>
      <c r="G34" s="20"/>
      <c r="H34" s="20"/>
      <c r="I34" s="20"/>
    </row>
    <row r="36" spans="4:11" x14ac:dyDescent="0.25">
      <c r="D36" s="83" t="s">
        <v>103</v>
      </c>
      <c r="E36" s="84"/>
      <c r="F36" s="84"/>
      <c r="G36" s="84"/>
      <c r="H36" s="84"/>
      <c r="I36" s="84"/>
      <c r="J36" s="84"/>
      <c r="K36" s="85"/>
    </row>
    <row r="37" spans="4:11" x14ac:dyDescent="0.25">
      <c r="D37" s="67"/>
      <c r="E37" s="2"/>
      <c r="F37" s="2"/>
      <c r="G37" s="2"/>
      <c r="H37" s="2" t="s">
        <v>2</v>
      </c>
      <c r="I37" s="2"/>
      <c r="J37" s="2"/>
      <c r="K37" s="68"/>
    </row>
    <row r="38" spans="4:11" x14ac:dyDescent="0.25">
      <c r="D38" s="67" t="s">
        <v>104</v>
      </c>
      <c r="E38" s="2"/>
      <c r="F38" s="2">
        <v>12.79</v>
      </c>
      <c r="G38" s="2"/>
      <c r="H38" s="2">
        <v>4</v>
      </c>
      <c r="I38" s="2"/>
      <c r="J38" s="2">
        <f>F38*H38</f>
        <v>51.16</v>
      </c>
      <c r="K38" s="68"/>
    </row>
    <row r="39" spans="4:11" x14ac:dyDescent="0.25">
      <c r="D39" s="67" t="s">
        <v>105</v>
      </c>
      <c r="E39" s="2"/>
      <c r="F39" s="2">
        <v>19.850000000000001</v>
      </c>
      <c r="G39" s="2"/>
      <c r="H39" s="2">
        <v>4</v>
      </c>
      <c r="I39" s="2"/>
      <c r="J39" s="2">
        <f t="shared" ref="J39:J41" si="2">F39*H39</f>
        <v>79.400000000000006</v>
      </c>
      <c r="K39" s="68"/>
    </row>
    <row r="40" spans="4:11" x14ac:dyDescent="0.25">
      <c r="D40" s="67" t="s">
        <v>106</v>
      </c>
      <c r="E40" s="2"/>
      <c r="F40" s="2">
        <v>6.67</v>
      </c>
      <c r="G40" s="2"/>
      <c r="H40" s="2">
        <v>4</v>
      </c>
      <c r="I40" s="2"/>
      <c r="J40" s="2">
        <f t="shared" si="2"/>
        <v>26.68</v>
      </c>
      <c r="K40" s="68"/>
    </row>
    <row r="41" spans="4:11" x14ac:dyDescent="0.25">
      <c r="D41" s="67" t="s">
        <v>107</v>
      </c>
      <c r="E41" s="2"/>
      <c r="F41" s="2">
        <v>2.6</v>
      </c>
      <c r="G41" s="2"/>
      <c r="H41" s="12">
        <v>4</v>
      </c>
      <c r="I41" s="2"/>
      <c r="J41" s="2">
        <f t="shared" si="2"/>
        <v>10.4</v>
      </c>
      <c r="K41" s="68"/>
    </row>
    <row r="42" spans="4:11" x14ac:dyDescent="0.25">
      <c r="D42" s="67"/>
      <c r="E42" s="2"/>
      <c r="F42" s="2"/>
      <c r="G42" s="2"/>
      <c r="H42" s="2"/>
      <c r="I42" s="2"/>
      <c r="J42" s="2"/>
      <c r="K42" s="68"/>
    </row>
    <row r="43" spans="4:11" x14ac:dyDescent="0.25">
      <c r="D43" s="67" t="s">
        <v>108</v>
      </c>
      <c r="E43" s="2"/>
      <c r="F43" s="2">
        <f>SUM(F38:F42)</f>
        <v>41.910000000000004</v>
      </c>
      <c r="G43" s="2"/>
      <c r="H43" s="2"/>
      <c r="I43" s="2"/>
      <c r="J43" s="72">
        <f>SUM(J38:J42)</f>
        <v>167.64000000000001</v>
      </c>
      <c r="K43" s="68"/>
    </row>
    <row r="44" spans="4:11" x14ac:dyDescent="0.25">
      <c r="D44" s="67"/>
      <c r="E44" s="2"/>
      <c r="F44" s="2"/>
      <c r="G44" s="2"/>
      <c r="H44" s="2"/>
      <c r="I44" s="2"/>
      <c r="J44" s="2"/>
      <c r="K44" s="68"/>
    </row>
    <row r="45" spans="4:11" x14ac:dyDescent="0.25">
      <c r="D45" s="69"/>
      <c r="E45" s="35"/>
      <c r="F45" s="35"/>
      <c r="G45" s="35"/>
      <c r="H45" s="35"/>
      <c r="I45" s="35"/>
      <c r="J45" s="35"/>
      <c r="K45" s="71"/>
    </row>
    <row r="47" spans="4:11" x14ac:dyDescent="0.25">
      <c r="D47" s="83" t="s">
        <v>109</v>
      </c>
      <c r="E47" s="84"/>
      <c r="F47" s="84"/>
      <c r="G47" s="84"/>
      <c r="H47" s="84"/>
      <c r="I47" s="84"/>
      <c r="J47" s="84"/>
      <c r="K47" s="85"/>
    </row>
    <row r="48" spans="4:11" x14ac:dyDescent="0.25">
      <c r="D48" s="67"/>
      <c r="E48" s="2"/>
      <c r="F48" s="2"/>
      <c r="G48" s="2"/>
      <c r="H48" s="2" t="s">
        <v>2</v>
      </c>
      <c r="I48" s="2"/>
      <c r="J48" s="2"/>
      <c r="K48" s="68"/>
    </row>
    <row r="49" spans="4:11" x14ac:dyDescent="0.25">
      <c r="D49" s="67" t="s">
        <v>110</v>
      </c>
      <c r="E49" s="2"/>
      <c r="F49" s="2">
        <v>12.12</v>
      </c>
      <c r="G49" s="2"/>
      <c r="H49" s="2">
        <v>4</v>
      </c>
      <c r="I49" s="2"/>
      <c r="J49" s="2">
        <f>F49*H49</f>
        <v>48.48</v>
      </c>
      <c r="K49" s="68"/>
    </row>
    <row r="50" spans="4:11" x14ac:dyDescent="0.25">
      <c r="D50" s="67" t="s">
        <v>111</v>
      </c>
      <c r="E50" s="2"/>
      <c r="F50" s="2">
        <v>19.61</v>
      </c>
      <c r="G50" s="2"/>
      <c r="H50" s="2">
        <v>4</v>
      </c>
      <c r="I50" s="2"/>
      <c r="J50" s="2">
        <f t="shared" ref="J50:J52" si="3">F50*H50</f>
        <v>78.44</v>
      </c>
      <c r="K50" s="68"/>
    </row>
    <row r="51" spans="4:11" x14ac:dyDescent="0.25">
      <c r="D51" s="67" t="s">
        <v>112</v>
      </c>
      <c r="E51" s="2"/>
      <c r="F51" s="2">
        <v>6.35</v>
      </c>
      <c r="G51" s="2"/>
      <c r="H51" s="2">
        <v>4</v>
      </c>
      <c r="I51" s="2"/>
      <c r="J51" s="2">
        <f t="shared" si="3"/>
        <v>25.4</v>
      </c>
      <c r="K51" s="68"/>
    </row>
    <row r="52" spans="4:11" x14ac:dyDescent="0.25">
      <c r="D52" s="67" t="s">
        <v>113</v>
      </c>
      <c r="E52" s="2"/>
      <c r="F52" s="2">
        <v>2.65</v>
      </c>
      <c r="G52" s="2"/>
      <c r="H52" s="12">
        <v>4</v>
      </c>
      <c r="I52" s="2"/>
      <c r="J52" s="2">
        <f t="shared" si="3"/>
        <v>10.6</v>
      </c>
      <c r="K52" s="68"/>
    </row>
    <row r="53" spans="4:11" x14ac:dyDescent="0.25">
      <c r="D53" s="67"/>
      <c r="E53" s="2"/>
      <c r="F53" s="2"/>
      <c r="G53" s="2"/>
      <c r="H53" s="2"/>
      <c r="I53" s="2"/>
      <c r="J53" s="2"/>
      <c r="K53" s="68"/>
    </row>
    <row r="54" spans="4:11" x14ac:dyDescent="0.25">
      <c r="D54" s="67" t="s">
        <v>108</v>
      </c>
      <c r="E54" s="2"/>
      <c r="F54" s="2">
        <f>SUM(F49:F53)</f>
        <v>40.729999999999997</v>
      </c>
      <c r="G54" s="2"/>
      <c r="H54" s="2"/>
      <c r="I54" s="2"/>
      <c r="J54" s="72">
        <f>SUM(J49:J53)</f>
        <v>162.91999999999999</v>
      </c>
      <c r="K54" s="68"/>
    </row>
    <row r="55" spans="4:11" x14ac:dyDescent="0.25">
      <c r="D55" s="67"/>
      <c r="E55" s="2"/>
      <c r="F55" s="2"/>
      <c r="G55" s="2"/>
      <c r="H55" s="2"/>
      <c r="I55" s="2"/>
      <c r="J55" s="2"/>
      <c r="K55" s="68"/>
    </row>
    <row r="56" spans="4:11" x14ac:dyDescent="0.25">
      <c r="D56" s="69"/>
      <c r="E56" s="35"/>
      <c r="F56" s="35"/>
      <c r="G56" s="35"/>
      <c r="H56" s="35"/>
      <c r="I56" s="35"/>
      <c r="J56" s="35"/>
      <c r="K56" s="71"/>
    </row>
    <row r="58" spans="4:11" x14ac:dyDescent="0.25">
      <c r="D58" s="73" t="s">
        <v>114</v>
      </c>
      <c r="E58" s="73"/>
      <c r="F58" s="73"/>
      <c r="G58" s="73"/>
      <c r="H58" s="73"/>
    </row>
  </sheetData>
  <mergeCells count="8">
    <mergeCell ref="D36:K36"/>
    <mergeCell ref="D47:K47"/>
    <mergeCell ref="D2:K2"/>
    <mergeCell ref="D4:K4"/>
    <mergeCell ref="D6:I6"/>
    <mergeCell ref="D19:K19"/>
    <mergeCell ref="D21:K21"/>
    <mergeCell ref="D23:I2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SO01 O.Střed</vt:lpstr>
      <vt:lpstr>SO 01 O.Svinov</vt:lpstr>
      <vt:lpstr>SO02 O.Svinov+Bohumín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Vaněk Libor</dc:creator>
  <cp:lastModifiedBy>Dobiáš Lumír, Ing.</cp:lastModifiedBy>
  <cp:lastPrinted>2020-02-06T08:14:25Z</cp:lastPrinted>
  <dcterms:created xsi:type="dcterms:W3CDTF">2020-02-05T10:47:56Z</dcterms:created>
  <dcterms:modified xsi:type="dcterms:W3CDTF">2020-03-05T07:03:22Z</dcterms:modified>
</cp:coreProperties>
</file>